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20" windowWidth="1980" windowHeight="1110"/>
  </bookViews>
  <sheets>
    <sheet name="Документ" sheetId="1" r:id="rId1"/>
  </sheets>
  <definedNames>
    <definedName name="_xlnm.Print_Titles" localSheetId="0">Документ!$5:$6</definedName>
  </definedNames>
  <calcPr calcId="145621"/>
</workbook>
</file>

<file path=xl/calcChain.xml><?xml version="1.0" encoding="utf-8"?>
<calcChain xmlns="http://schemas.openxmlformats.org/spreadsheetml/2006/main">
  <c r="F49" i="1" l="1"/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3" i="1"/>
  <c r="F34" i="1"/>
  <c r="F35" i="1"/>
  <c r="F36" i="1"/>
  <c r="F37" i="1"/>
  <c r="F38" i="1"/>
  <c r="F39" i="1"/>
  <c r="F40" i="1"/>
  <c r="F41" i="1"/>
  <c r="F42" i="1"/>
  <c r="F43" i="1"/>
  <c r="F44" i="1"/>
  <c r="F46" i="1"/>
  <c r="F47" i="1"/>
  <c r="F7" i="1"/>
  <c r="C48" i="1" l="1"/>
  <c r="D48" i="1"/>
  <c r="E48" i="1"/>
  <c r="B48" i="1"/>
  <c r="F48" i="1" l="1"/>
  <c r="C45" i="1"/>
  <c r="D45" i="1"/>
  <c r="E45" i="1"/>
  <c r="B45" i="1"/>
  <c r="C32" i="1"/>
  <c r="C50" i="1" s="1"/>
  <c r="D32" i="1"/>
  <c r="D50" i="1" s="1"/>
  <c r="E32" i="1"/>
  <c r="B32" i="1"/>
  <c r="E50" i="1" l="1"/>
  <c r="B50" i="1"/>
  <c r="F45" i="1"/>
  <c r="F32" i="1"/>
  <c r="F50" i="1" l="1"/>
</calcChain>
</file>

<file path=xl/sharedStrings.xml><?xml version="1.0" encoding="utf-8"?>
<sst xmlns="http://schemas.openxmlformats.org/spreadsheetml/2006/main" count="81" uniqueCount="74">
  <si>
    <t>Наименование</t>
  </si>
  <si>
    <t>Бюджетные ассигнования в соответствии с уточненной бюджетной росписью расходов</t>
  </si>
  <si>
    <t>Исполнено</t>
  </si>
  <si>
    <t>Государственная программа Калужской области "Развитие здравоохранения в Калужской области"</t>
  </si>
  <si>
    <t>Государственная программа Калужской области "Развитие образования в Калужской области"</t>
  </si>
  <si>
    <t>Государственная программа Калужской области "Социальная поддержка граждан в Калужской области"</t>
  </si>
  <si>
    <t>Государственная программа Калужской области "Доступная среда в Калужской области"</t>
  </si>
  <si>
    <t>Государственная программа Калужской области "Обеспечение доступным и комфортным жильем и коммунальными услугами населения Калужской области"</t>
  </si>
  <si>
    <t>Государственная программа Калужской области "Развитие рынка труда в Калужской области"</t>
  </si>
  <si>
    <t>Государственная программа Калужской области "Безопасность жизнедеятельности на территории Калужской области"</t>
  </si>
  <si>
    <t>Государственная программа Калужской области "Развитие культуры в Калужской области"</t>
  </si>
  <si>
    <t>Государственная программа Калужской области "Охрана окружающей среды в Калужской области"</t>
  </si>
  <si>
    <t>Государственная программа Калужской области "Развитие физической культуры и спорта в Калужской области"</t>
  </si>
  <si>
    <t>Государственная программа Калужской области "Экономическое развитие в Калужской области"</t>
  </si>
  <si>
    <t>Государственная программа Калужской области "Патриотическое воспитание населения Калужской области"</t>
  </si>
  <si>
    <t>Государственная программа Калужской области "Информационное общество и повышение качества государственных и муниципальных услуг в Калужской области"</t>
  </si>
  <si>
    <t>Государственная программа Калужской области "Развитие дорожного хозяйства Калужской области"</t>
  </si>
  <si>
    <t>Государственная программа Калужской области "Развитие сельского хозяйства и регулирования рынков сельскохозяйственной продукции, сырья и продовольствия в Калужской области"</t>
  </si>
  <si>
    <t>Государственная программа Калужской области  "Воспроизводство и использование природных ресурсов в Калужской области"</t>
  </si>
  <si>
    <t>Государственная программа Калужской области "Развитие лесного хозяйства в Калужской области"</t>
  </si>
  <si>
    <t>Государственная программа Калужской области "Укрепление единства российской нации и этнокультурное развитие в Калужской области"</t>
  </si>
  <si>
    <t>Государственная программа Калужской области "Управление имущественным комплексом Калужской области"</t>
  </si>
  <si>
    <t>Государственная программа Калужской области "Развитие туризма в Калужской области"</t>
  </si>
  <si>
    <t>Государственная программа Калужской области "Развитие предпринимательства и инноваций в Калужской области"</t>
  </si>
  <si>
    <t>Государственная программа Калужской области "Семья и дети Калужской области"</t>
  </si>
  <si>
    <t>Государственная программа Калужской области "Молодежь Калужской области"</t>
  </si>
  <si>
    <t>Государственная программа Калужской области "Оказание содействия добровольному переселению в Калужскую область соотечественников, проживающих за рубежом"</t>
  </si>
  <si>
    <t>Программа модернизации здравоохранения Калужской области на 2011-2016 годы</t>
  </si>
  <si>
    <t>Ведомственная целевая программа "Информационная и внутренняя политика Калужской области"</t>
  </si>
  <si>
    <t>Ведомственная целевая программа "Совершенствование системы управления общественными финансами Калужской области"</t>
  </si>
  <si>
    <t>Ведомственная целевая программа "Жизнь ради детей"</t>
  </si>
  <si>
    <t>Ведомственная целевая программа "Осуществление регионального государственного надзора за техническим состоянием самоходных машин и других видов техники Калужской области"</t>
  </si>
  <si>
    <t>Ведомственная целевая программа "Развитие государственной гражданской службы Калужской области"</t>
  </si>
  <si>
    <t>Ведомственная целевая программа "Защита прав человека и правовое просвещение"</t>
  </si>
  <si>
    <t>Ведомственная целевая программа "Организационное обеспечение деятельности мировых судей Калужской области"</t>
  </si>
  <si>
    <t>Ведомственная целевая программа "Организация проведения на территории Калужской области мероприятий по предупреждению и ликвидации болезней животных, их лечению, защите населения от болезней, общих для человека и животных"</t>
  </si>
  <si>
    <t>Ведомственная целевая программа "Предотвращение заноса и распространения вируса африканской чумы свиней на территории Калужской области"</t>
  </si>
  <si>
    <t>Ведомственная целевая программа "Развитие мясного скотоводства в Калужской области"</t>
  </si>
  <si>
    <t>Ведомственная целевая программа "Создание 100 роботизированных молочных ферм в Калужской области"</t>
  </si>
  <si>
    <t>Ведомственная целевая программа "Защита прав предпринимателей"</t>
  </si>
  <si>
    <t>Территориальная программа обязательного медицинского страхования</t>
  </si>
  <si>
    <t>ВСЕГО по другим программам</t>
  </si>
  <si>
    <t>ИТОГО</t>
  </si>
  <si>
    <t>ВСЕГО по государственным программам</t>
  </si>
  <si>
    <t>Бюджетные ассигнования в соответствии с Законом Калужской области от 18.12.2015 № 36-ОЗ (в ред. Законов от 29.08.2016 № 109-ОЗ, от 15.12.2016 № 147-ОЗ)</t>
  </si>
  <si>
    <t>Государственная программа Калужской области "Энергосбережение и повышение энергоэффективности в Калужской области"</t>
  </si>
  <si>
    <t>% исполнения к первоначальному плану</t>
  </si>
  <si>
    <t>(тыс. рублей)</t>
  </si>
  <si>
    <t>Сведения о планируемых и фактических значениях расходной части бюджета Калужской области в разрезе государственных, ведомственных и других программ, а также непрограммных расходов областного бюджета за 2016 год</t>
  </si>
  <si>
    <t>Непрограммные расходы</t>
  </si>
  <si>
    <t>Пояснения различий между первоначально утвержденными бюджетными ассигнованиями и фактическими значениями (если отклонения составляют 5 % и более)</t>
  </si>
  <si>
    <t xml:space="preserve">Первоначально утвержденные бюджетные ассигнования в соответствии с Законом Калужской области от 18.12.2015 № 36-ОЗ </t>
  </si>
  <si>
    <t xml:space="preserve">ВСЕГО по ведомственным целевым программам </t>
  </si>
  <si>
    <t>Неисполнение объясняется проводимыми мероприятиями по оптимизации расходов областного бюджета</t>
  </si>
  <si>
    <t xml:space="preserve">Неисполнение объясняется отсутствием потребности в средствах </t>
  </si>
  <si>
    <t>Неисполнение программы связано с оптимизацией проводимых мероприятий</t>
  </si>
  <si>
    <t>Увеличение объясняется поступлением остатков прошлых лет средств из Федерального фонда обязательного медицинского страхования на строительство Перинатального центра, а также с необходимостью обеспечения софинансирования под средства Федерального фонда обязательного медицинского страхования</t>
  </si>
  <si>
    <t>Увеличение расходов объясняется увеличением количества молодых специалистов и социально незащищенных слоев студенчества</t>
  </si>
  <si>
    <t xml:space="preserve">Увеличение расходов объясняется  активным переселением в область в 2016 году  граждан, вынужденно покинувших Украину </t>
  </si>
  <si>
    <t>Увеличение в связи с необходимостью оплаты выполненных работ по строительству объектов коммунальной инфраструктуры туристско-рекреационного комплекса "Никола-Ленивец"</t>
  </si>
  <si>
    <t>Превышение планового показателя обусловлено активным участием в 2016 году муниципальных образований в мероприятиях по благоустройству территории</t>
  </si>
  <si>
    <t>Увеличение средств на строительство школ в связи с дополнительным поступлением средств из федерального бюджета, которые не были распределены по субъектам Российской Федерации Федеральным законом "О федеральном бюджете на 2016 год" и не могли быть предусмотрены при утверждении областного бюджета на 2016 год, а также в связи с необходимостью обеспечения уровня софинансирования под средства федерального бюджета</t>
  </si>
  <si>
    <t>Увеличение объясняется дополнительным поступлением средств из федерального бюджета, которые не были распределены по субъектам Российской Федерации Федеральным законом "О федеральном бюджете на 2016 год" и не могли быть предусмотрены при утверждении областного бюджета на 2016 год</t>
  </si>
  <si>
    <t>Увеличение объясняется дополнительным поступлением средств из федерального бюджета, которые не были распределены по субъектам Российской Федерации Федеральным законом "О федеральном бюджете на 2016 год" и не могли быть предусмотрены при утверждении областного бюджета на 2016 год, а также в связи с необходимостью обеспечения уровня софинансирования под средства федерального бюджета и средства Фонда содействия реформированию жилищно-коммунального хозяйства</t>
  </si>
  <si>
    <t xml:space="preserve">Увеличение объясняется дополнительным поступлением средств из федерального бюджета, которые не были распределены по субъектам Российской Федерации Федеральным законом "О федеральном бюджете на 2016 год" и не могли быть предусмотрены при утверждении областного бюджета на 2016 год, а также в связи с необходимостью обеспечения уровня софинансирования под средства федерального бюджета </t>
  </si>
  <si>
    <t xml:space="preserve">Увеличение объясняется дополнительным поступлением средств из федерального бюджета, которые не были распределены по субъектам Российской Федерации Федеральным законом "О федеральном бюджете на 2016 год" и не могли быть предусмотрены при утверждении областного бюджета на 2016 год, а также необходимостью  соблюдения условий софинансирования под средства федерального бюджета </t>
  </si>
  <si>
    <t>Увеличение объясняется  дополнительным поступлением средств из федерального бюджета, которые не были распределены по субъектам Российской Федерации Федеральным законом "О федеральном бюджете на 2016 год" и не могли быть предусмотрены при утверждении областного бюджета на 2016 год</t>
  </si>
  <si>
    <t>Увеличение объясняется дополнительным поступлением средств из федерального бюджета, которые не были распределены по субъектам Российской Федерации Федеральным законом "О федеральном бюджете на 2016 год" и не могли быть предусмотрены при утверждении областного бюджета на 2016 год, а также увеличением расходов на проведение социологических опросов, социальной рекламы и форума</t>
  </si>
  <si>
    <t>Финансирование осуществлялось под фактическую численность получателей</t>
  </si>
  <si>
    <t>Неисполнение объясняется фактическими сроками выполнения работ</t>
  </si>
  <si>
    <t>Увеличение расходов на мероприятия по подготовке объектов жилищно-коммунального хозяйства области к работе в осенне-зимний период с учетом необходимости проведения соответствующих работ</t>
  </si>
  <si>
    <t>Увеличение объясняется дополнительными выпусками тиража газеты "Весть-неделя" и увеличением цен в 2016 году за услуги операторов связи</t>
  </si>
  <si>
    <t>Уменьшение расходов объясняется следующими причинами:
- экономией расходов на обслуживание государственного долга Калужской области, полученной в результате дополнительного предоставления бюджетных кредитов из федерального бюджета и отказом от привлечения банковских кредитов;
- сокращением ассигнований в связи с проводимыми мероприятиями по оптимизации расходов областного бюджета;
- выделением средств резервного фонда Правительства Калужской области по мере возникновения необходимости в выделении получателям данных средств по соответствующим кодам функциональной классификации в соответствии с отраслевой принадлежностью;
- финансированием расходов, исходя из фактической потребности.</t>
  </si>
  <si>
    <t>Неисполнение объясняется наличием вакантной должности в течение года и оптимизация расходов областного бюджета на текущее содержание аппарата управления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</si>
</sst>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 x14ac:knownFonts="1">
    <font>
      <sz val="11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2"/>
      <color rgb="FF000000"/>
      <name val="Times New Roman"/>
      <family val="2"/>
    </font>
    <font>
      <sz val="12"/>
      <color rgb="FF000000"/>
      <name val="Times New Roman"/>
      <family val="2"/>
    </font>
    <font>
      <b/>
      <sz val="10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1.5"/>
      <color rgb="FF000000"/>
      <name val="Times New Roman"/>
      <family val="2"/>
    </font>
    <font>
      <b/>
      <sz val="11.5"/>
      <name val="Times New Roman"/>
      <family val="2"/>
    </font>
    <font>
      <b/>
      <sz val="13"/>
      <color rgb="FF000000"/>
      <name val="Times New Roman"/>
      <family val="2"/>
    </font>
    <font>
      <b/>
      <sz val="13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medium">
        <color rgb="FF000000"/>
      </bottom>
      <diagonal/>
    </border>
  </borders>
  <cellStyleXfs count="29">
    <xf numFmtId="0" fontId="0" fillId="0" borderId="0"/>
    <xf numFmtId="0" fontId="1" fillId="0" borderId="0">
      <alignment horizontal="left" vertical="top" wrapText="1"/>
    </xf>
    <xf numFmtId="0" fontId="2" fillId="0" borderId="0">
      <alignment horizontal="center" wrapText="1"/>
    </xf>
    <xf numFmtId="0" fontId="2" fillId="0" borderId="0">
      <alignment horizontal="center"/>
    </xf>
    <xf numFmtId="0" fontId="1" fillId="0" borderId="0">
      <alignment wrapText="1"/>
    </xf>
    <xf numFmtId="0" fontId="1" fillId="0" borderId="0">
      <alignment horizontal="right"/>
    </xf>
    <xf numFmtId="0" fontId="3" fillId="0" borderId="1">
      <alignment horizontal="center" vertical="center" wrapText="1"/>
    </xf>
    <xf numFmtId="0" fontId="1" fillId="0" borderId="1">
      <alignment horizontal="center" vertical="center" shrinkToFit="1"/>
    </xf>
    <xf numFmtId="49" fontId="3" fillId="2" borderId="1">
      <alignment horizontal="left" wrapText="1"/>
    </xf>
    <xf numFmtId="49" fontId="4" fillId="2" borderId="1">
      <alignment horizontal="left" wrapText="1"/>
    </xf>
    <xf numFmtId="0" fontId="3" fillId="2" borderId="1">
      <alignment horizontal="left"/>
    </xf>
    <xf numFmtId="0" fontId="1" fillId="0" borderId="2"/>
    <xf numFmtId="0" fontId="1" fillId="0" borderId="0">
      <alignment horizontal="left" wrapText="1"/>
    </xf>
    <xf numFmtId="49" fontId="3" fillId="2" borderId="1">
      <alignment horizontal="center" wrapText="1"/>
    </xf>
    <xf numFmtId="49" fontId="4" fillId="2" borderId="1">
      <alignment horizontal="center" wrapText="1"/>
    </xf>
    <xf numFmtId="4" fontId="3" fillId="2" borderId="1">
      <alignment horizontal="right" shrinkToFit="1"/>
    </xf>
    <xf numFmtId="4" fontId="4" fillId="2" borderId="1">
      <alignment horizontal="right" shrinkToFit="1"/>
    </xf>
    <xf numFmtId="0" fontId="8" fillId="0" borderId="0"/>
    <xf numFmtId="0" fontId="1" fillId="0" borderId="0"/>
    <xf numFmtId="0" fontId="1" fillId="0" borderId="3"/>
    <xf numFmtId="0" fontId="5" fillId="0" borderId="3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6" fillId="3" borderId="0"/>
    <xf numFmtId="0" fontId="4" fillId="3" borderId="0"/>
    <xf numFmtId="0" fontId="6" fillId="0" borderId="0"/>
  </cellStyleXfs>
  <cellXfs count="55">
    <xf numFmtId="0" fontId="0" fillId="0" borderId="0" xfId="0"/>
    <xf numFmtId="0" fontId="0" fillId="0" borderId="0" xfId="0" applyProtection="1">
      <protection locked="0"/>
    </xf>
    <xf numFmtId="0" fontId="1" fillId="0" borderId="0" xfId="18" applyNumberFormat="1" applyProtection="1"/>
    <xf numFmtId="0" fontId="1" fillId="0" borderId="0" xfId="4" applyNumberFormat="1" applyProtection="1">
      <alignment wrapText="1"/>
    </xf>
    <xf numFmtId="4" fontId="0" fillId="0" borderId="0" xfId="0" applyNumberFormat="1" applyProtection="1">
      <protection locked="0"/>
    </xf>
    <xf numFmtId="0" fontId="1" fillId="0" borderId="0" xfId="11" applyNumberFormat="1" applyBorder="1" applyProtection="1"/>
    <xf numFmtId="49" fontId="10" fillId="2" borderId="6" xfId="8" applyNumberFormat="1" applyFont="1" applyBorder="1" applyProtection="1">
      <alignment horizontal="left" wrapText="1"/>
    </xf>
    <xf numFmtId="0" fontId="11" fillId="0" borderId="6" xfId="0" applyFont="1" applyBorder="1" applyAlignment="1" applyProtection="1">
      <alignment horizontal="right"/>
      <protection locked="0"/>
    </xf>
    <xf numFmtId="49" fontId="9" fillId="2" borderId="6" xfId="9" applyNumberFormat="1" applyFont="1" applyBorder="1" applyAlignment="1" applyProtection="1">
      <alignment horizontal="right" wrapText="1"/>
    </xf>
    <xf numFmtId="49" fontId="10" fillId="2" borderId="9" xfId="8" applyNumberFormat="1" applyFont="1" applyBorder="1" applyProtection="1">
      <alignment horizontal="left" wrapText="1"/>
    </xf>
    <xf numFmtId="49" fontId="9" fillId="2" borderId="11" xfId="9" applyNumberFormat="1" applyFont="1" applyBorder="1" applyAlignment="1" applyProtection="1">
      <alignment horizontal="right" wrapText="1"/>
    </xf>
    <xf numFmtId="0" fontId="3" fillId="2" borderId="13" xfId="10" applyNumberFormat="1" applyBorder="1" applyAlignment="1" applyProtection="1">
      <alignment horizontal="right"/>
    </xf>
    <xf numFmtId="49" fontId="9" fillId="2" borderId="7" xfId="9" applyNumberFormat="1" applyFont="1" applyBorder="1" applyAlignment="1" applyProtection="1">
      <alignment horizontal="right" wrapText="1"/>
    </xf>
    <xf numFmtId="164" fontId="10" fillId="2" borderId="10" xfId="15" applyNumberFormat="1" applyFont="1" applyBorder="1" applyProtection="1">
      <alignment horizontal="right" shrinkToFit="1"/>
    </xf>
    <xf numFmtId="164" fontId="10" fillId="0" borderId="10" xfId="20" applyNumberFormat="1" applyFont="1" applyBorder="1" applyAlignment="1" applyProtection="1">
      <alignment horizontal="right"/>
    </xf>
    <xf numFmtId="164" fontId="10" fillId="2" borderId="1" xfId="15" applyNumberFormat="1" applyFont="1" applyBorder="1" applyProtection="1">
      <alignment horizontal="right" shrinkToFit="1"/>
    </xf>
    <xf numFmtId="164" fontId="11" fillId="0" borderId="1" xfId="0" applyNumberFormat="1" applyFont="1" applyBorder="1" applyProtection="1">
      <protection locked="0"/>
    </xf>
    <xf numFmtId="164" fontId="9" fillId="0" borderId="10" xfId="20" applyNumberFormat="1" applyFont="1" applyBorder="1" applyAlignment="1" applyProtection="1">
      <alignment horizontal="right"/>
    </xf>
    <xf numFmtId="164" fontId="9" fillId="2" borderId="1" xfId="16" applyNumberFormat="1" applyFont="1" applyBorder="1" applyProtection="1">
      <alignment horizontal="right" shrinkToFit="1"/>
    </xf>
    <xf numFmtId="164" fontId="9" fillId="2" borderId="12" xfId="16" applyNumberFormat="1" applyFont="1" applyBorder="1" applyProtection="1">
      <alignment horizontal="right" shrinkToFit="1"/>
    </xf>
    <xf numFmtId="164" fontId="9" fillId="0" borderId="15" xfId="20" applyNumberFormat="1" applyFont="1" applyBorder="1" applyAlignment="1" applyProtection="1">
      <alignment horizontal="right"/>
    </xf>
    <xf numFmtId="164" fontId="9" fillId="2" borderId="8" xfId="16" applyNumberFormat="1" applyFont="1" applyBorder="1" applyProtection="1">
      <alignment horizontal="right" shrinkToFit="1"/>
    </xf>
    <xf numFmtId="164" fontId="9" fillId="0" borderId="8" xfId="20" applyNumberFormat="1" applyFont="1" applyBorder="1" applyAlignment="1" applyProtection="1">
      <alignment horizontal="right"/>
    </xf>
    <xf numFmtId="164" fontId="16" fillId="2" borderId="14" xfId="15" applyNumberFormat="1" applyFont="1" applyBorder="1" applyProtection="1">
      <alignment horizontal="right" shrinkToFit="1"/>
    </xf>
    <xf numFmtId="164" fontId="12" fillId="0" borderId="14" xfId="20" applyNumberFormat="1" applyFont="1" applyBorder="1" applyAlignment="1" applyProtection="1">
      <alignment horizontal="right"/>
    </xf>
    <xf numFmtId="164" fontId="17" fillId="0" borderId="14" xfId="0" applyNumberFormat="1" applyFont="1" applyBorder="1" applyAlignment="1" applyProtection="1">
      <alignment horizontal="right"/>
      <protection locked="0"/>
    </xf>
    <xf numFmtId="164" fontId="13" fillId="0" borderId="10" xfId="0" applyNumberFormat="1" applyFont="1" applyBorder="1" applyAlignment="1" applyProtection="1">
      <alignment horizontal="left" wrapText="1"/>
      <protection locked="0"/>
    </xf>
    <xf numFmtId="164" fontId="13" fillId="0" borderId="10" xfId="0" applyNumberFormat="1" applyFont="1" applyFill="1" applyBorder="1" applyAlignment="1" applyProtection="1">
      <alignment horizontal="left" wrapText="1"/>
      <protection locked="0"/>
    </xf>
    <xf numFmtId="164" fontId="11" fillId="0" borderId="10" xfId="0" applyNumberFormat="1" applyFont="1" applyBorder="1" applyAlignment="1" applyProtection="1">
      <alignment horizontal="left" wrapText="1"/>
      <protection locked="0"/>
    </xf>
    <xf numFmtId="164" fontId="11" fillId="0" borderId="15" xfId="0" applyNumberFormat="1" applyFont="1" applyBorder="1" applyAlignment="1" applyProtection="1">
      <alignment horizontal="left" wrapText="1"/>
      <protection locked="0"/>
    </xf>
    <xf numFmtId="164" fontId="11" fillId="0" borderId="8" xfId="0" applyNumberFormat="1" applyFont="1" applyBorder="1" applyAlignment="1" applyProtection="1">
      <alignment horizontal="left" wrapText="1"/>
      <protection locked="0"/>
    </xf>
    <xf numFmtId="164" fontId="13" fillId="0" borderId="10" xfId="0" applyNumberFormat="1" applyFont="1" applyFill="1" applyBorder="1" applyAlignment="1" applyProtection="1">
      <alignment horizontal="justify" wrapText="1"/>
      <protection locked="0"/>
    </xf>
    <xf numFmtId="164" fontId="13" fillId="0" borderId="10" xfId="0" applyNumberFormat="1" applyFont="1" applyBorder="1" applyAlignment="1" applyProtection="1">
      <alignment horizontal="justify" wrapText="1"/>
      <protection locked="0"/>
    </xf>
    <xf numFmtId="164" fontId="13" fillId="0" borderId="10" xfId="0" applyNumberFormat="1" applyFont="1" applyFill="1" applyBorder="1" applyAlignment="1" applyProtection="1">
      <alignment horizontal="justify" vertical="center" wrapText="1"/>
      <protection locked="0"/>
    </xf>
    <xf numFmtId="164" fontId="11" fillId="0" borderId="10" xfId="0" applyNumberFormat="1" applyFont="1" applyBorder="1" applyAlignment="1" applyProtection="1">
      <alignment horizontal="justify" wrapText="1"/>
      <protection locked="0"/>
    </xf>
    <xf numFmtId="0" fontId="1" fillId="0" borderId="0" xfId="1" applyNumberFormat="1" applyBorder="1" applyProtection="1">
      <alignment horizontal="left" vertical="top" wrapText="1"/>
    </xf>
    <xf numFmtId="0" fontId="1" fillId="0" borderId="0" xfId="1" applyBorder="1">
      <alignment horizontal="left" vertical="top" wrapText="1"/>
    </xf>
    <xf numFmtId="0" fontId="1" fillId="0" borderId="0" xfId="4" applyNumberFormat="1" applyBorder="1" applyProtection="1">
      <alignment wrapText="1"/>
    </xf>
    <xf numFmtId="0" fontId="1" fillId="0" borderId="0" xfId="4" applyBorder="1">
      <alignment wrapText="1"/>
    </xf>
    <xf numFmtId="0" fontId="14" fillId="0" borderId="4" xfId="6" applyNumberFormat="1" applyFont="1" applyBorder="1" applyProtection="1">
      <alignment horizontal="center" vertical="center" wrapText="1"/>
    </xf>
    <xf numFmtId="0" fontId="14" fillId="0" borderId="7" xfId="6" applyFont="1" applyBorder="1">
      <alignment horizontal="center" vertical="center" wrapText="1"/>
    </xf>
    <xf numFmtId="0" fontId="14" fillId="0" borderId="5" xfId="6" applyNumberFormat="1" applyFont="1" applyBorder="1" applyProtection="1">
      <alignment horizontal="center" vertical="center" wrapText="1"/>
    </xf>
    <xf numFmtId="0" fontId="14" fillId="0" borderId="8" xfId="6" applyFont="1" applyBorder="1">
      <alignment horizontal="center" vertical="center" wrapText="1"/>
    </xf>
    <xf numFmtId="0" fontId="18" fillId="0" borderId="0" xfId="2" applyNumberFormat="1" applyFont="1" applyBorder="1" applyAlignment="1" applyProtection="1">
      <alignment horizontal="center" wrapText="1"/>
    </xf>
    <xf numFmtId="0" fontId="18" fillId="0" borderId="0" xfId="2" applyFont="1" applyBorder="1" applyAlignment="1">
      <alignment horizontal="center" wrapText="1"/>
    </xf>
    <xf numFmtId="0" fontId="19" fillId="0" borderId="0" xfId="0" applyFont="1" applyAlignment="1"/>
    <xf numFmtId="0" fontId="14" fillId="0" borderId="5" xfId="19" applyNumberFormat="1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4" fillId="0" borderId="5" xfId="19" applyNumberFormat="1" applyFont="1" applyBorder="1" applyAlignment="1" applyProtection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4" fillId="0" borderId="5" xfId="6" applyNumberFormat="1" applyFont="1" applyFill="1" applyBorder="1" applyProtection="1">
      <alignment horizontal="center" vertical="center" wrapText="1"/>
    </xf>
    <xf numFmtId="0" fontId="14" fillId="0" borderId="8" xfId="6" applyFont="1" applyFill="1" applyBorder="1">
      <alignment horizontal="center" vertical="center" wrapText="1"/>
    </xf>
    <xf numFmtId="0" fontId="10" fillId="0" borderId="16" xfId="5" applyNumberFormat="1" applyFont="1" applyBorder="1" applyAlignment="1" applyProtection="1">
      <alignment horizontal="right"/>
    </xf>
    <xf numFmtId="0" fontId="10" fillId="0" borderId="16" xfId="5" applyFont="1" applyBorder="1" applyAlignment="1">
      <alignment horizontal="right"/>
    </xf>
    <xf numFmtId="0" fontId="0" fillId="0" borderId="16" xfId="0" applyBorder="1" applyAlignment="1"/>
  </cellXfs>
  <cellStyles count="29">
    <cellStyle name="br" xfId="21"/>
    <cellStyle name="col" xfId="22"/>
    <cellStyle name="style0" xfId="23"/>
    <cellStyle name="td" xfId="24"/>
    <cellStyle name="tr" xfId="25"/>
    <cellStyle name="xl21" xfId="26"/>
    <cellStyle name="xl22" xfId="1"/>
    <cellStyle name="xl23" xfId="2"/>
    <cellStyle name="xl24" xfId="3"/>
    <cellStyle name="xl25" xfId="4"/>
    <cellStyle name="xl26" xfId="5"/>
    <cellStyle name="xl27" xfId="6"/>
    <cellStyle name="xl28" xfId="7"/>
    <cellStyle name="xl29" xfId="27"/>
    <cellStyle name="xl30" xfId="8"/>
    <cellStyle name="xl31" xfId="9"/>
    <cellStyle name="xl32" xfId="10"/>
    <cellStyle name="xl33" xfId="11"/>
    <cellStyle name="xl34" xfId="12"/>
    <cellStyle name="xl35" xfId="13"/>
    <cellStyle name="xl36" xfId="14"/>
    <cellStyle name="xl37" xfId="28"/>
    <cellStyle name="xl38" xfId="15"/>
    <cellStyle name="xl39" xfId="16"/>
    <cellStyle name="xl40" xfId="17"/>
    <cellStyle name="xl41" xfId="18"/>
    <cellStyle name="xl42" xfId="19"/>
    <cellStyle name="xl43" xfId="2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G57"/>
  <sheetViews>
    <sheetView showGridLines="0" tabSelected="1" zoomScale="85" workbookViewId="0">
      <pane ySplit="6" topLeftCell="A33" activePane="bottomLeft" state="frozen"/>
      <selection pane="bottomLeft" activeCell="G35" sqref="G35"/>
    </sheetView>
  </sheetViews>
  <sheetFormatPr defaultColWidth="8.85546875" defaultRowHeight="15" outlineLevelRow="5" x14ac:dyDescent="0.25"/>
  <cols>
    <col min="1" max="1" width="55.28515625" style="1" customWidth="1"/>
    <col min="2" max="2" width="20.85546875" style="1" customWidth="1"/>
    <col min="3" max="3" width="21.7109375" style="1" customWidth="1"/>
    <col min="4" max="4" width="19.28515625" style="1" customWidth="1"/>
    <col min="5" max="5" width="18.85546875" style="1" customWidth="1"/>
    <col min="6" max="6" width="13.28515625" style="1" customWidth="1"/>
    <col min="7" max="7" width="66.85546875" style="1" customWidth="1"/>
    <col min="8" max="16384" width="8.85546875" style="1"/>
  </cols>
  <sheetData>
    <row r="1" spans="1:7" x14ac:dyDescent="0.25">
      <c r="A1" s="35"/>
      <c r="B1" s="36"/>
      <c r="C1" s="36"/>
      <c r="D1" s="36"/>
      <c r="E1" s="36"/>
      <c r="F1" s="2"/>
    </row>
    <row r="2" spans="1:7" ht="43.9" customHeight="1" x14ac:dyDescent="0.3">
      <c r="A2" s="43" t="s">
        <v>48</v>
      </c>
      <c r="B2" s="44"/>
      <c r="C2" s="44"/>
      <c r="D2" s="44"/>
      <c r="E2" s="44"/>
      <c r="F2" s="45"/>
      <c r="G2" s="45"/>
    </row>
    <row r="3" spans="1:7" x14ac:dyDescent="0.25">
      <c r="A3" s="37"/>
      <c r="B3" s="38"/>
      <c r="C3" s="38"/>
      <c r="D3" s="38"/>
      <c r="E3" s="38"/>
      <c r="F3" s="3"/>
    </row>
    <row r="4" spans="1:7" ht="16.5" thickBot="1" x14ac:dyDescent="0.3">
      <c r="A4" s="52" t="s">
        <v>47</v>
      </c>
      <c r="B4" s="53"/>
      <c r="C4" s="53"/>
      <c r="D4" s="53"/>
      <c r="E4" s="53"/>
      <c r="F4" s="54"/>
      <c r="G4" s="54"/>
    </row>
    <row r="5" spans="1:7" ht="14.45" customHeight="1" x14ac:dyDescent="0.25">
      <c r="A5" s="39" t="s">
        <v>0</v>
      </c>
      <c r="B5" s="41" t="s">
        <v>51</v>
      </c>
      <c r="C5" s="41" t="s">
        <v>44</v>
      </c>
      <c r="D5" s="50" t="s">
        <v>1</v>
      </c>
      <c r="E5" s="41" t="s">
        <v>2</v>
      </c>
      <c r="F5" s="46" t="s">
        <v>46</v>
      </c>
      <c r="G5" s="48" t="s">
        <v>50</v>
      </c>
    </row>
    <row r="6" spans="1:7" ht="120" customHeight="1" thickBot="1" x14ac:dyDescent="0.3">
      <c r="A6" s="40"/>
      <c r="B6" s="42"/>
      <c r="C6" s="42"/>
      <c r="D6" s="51"/>
      <c r="E6" s="42"/>
      <c r="F6" s="47"/>
      <c r="G6" s="49"/>
    </row>
    <row r="7" spans="1:7" ht="31.5" x14ac:dyDescent="0.25">
      <c r="A7" s="9" t="s">
        <v>3</v>
      </c>
      <c r="B7" s="13">
        <v>3222398</v>
      </c>
      <c r="C7" s="13">
        <v>3366412.2</v>
      </c>
      <c r="D7" s="13">
        <v>3331441.6</v>
      </c>
      <c r="E7" s="13">
        <v>3327432.3</v>
      </c>
      <c r="F7" s="14">
        <f>E7/B7%</f>
        <v>103.25950736066743</v>
      </c>
      <c r="G7" s="26"/>
    </row>
    <row r="8" spans="1:7" ht="131.25" customHeight="1" x14ac:dyDescent="0.25">
      <c r="A8" s="6" t="s">
        <v>4</v>
      </c>
      <c r="B8" s="15">
        <v>9754435.4000000004</v>
      </c>
      <c r="C8" s="15">
        <v>10537105.6</v>
      </c>
      <c r="D8" s="15">
        <v>10572583.5</v>
      </c>
      <c r="E8" s="15">
        <v>10565243.300000001</v>
      </c>
      <c r="F8" s="14">
        <f t="shared" ref="F8:F50" si="0">E8/B8%</f>
        <v>108.31219713649445</v>
      </c>
      <c r="G8" s="31" t="s">
        <v>61</v>
      </c>
    </row>
    <row r="9" spans="1:7" ht="47.25" x14ac:dyDescent="0.25">
      <c r="A9" s="6" t="s">
        <v>5</v>
      </c>
      <c r="B9" s="15">
        <v>6267848.0999999996</v>
      </c>
      <c r="C9" s="15">
        <v>5664657</v>
      </c>
      <c r="D9" s="15">
        <v>5662892.2000000002</v>
      </c>
      <c r="E9" s="15">
        <v>5350491.7</v>
      </c>
      <c r="F9" s="14">
        <f t="shared" si="0"/>
        <v>85.36409330021894</v>
      </c>
      <c r="G9" s="31" t="s">
        <v>68</v>
      </c>
    </row>
    <row r="10" spans="1:7" ht="94.5" x14ac:dyDescent="0.25">
      <c r="A10" s="6" t="s">
        <v>6</v>
      </c>
      <c r="B10" s="15">
        <v>6350</v>
      </c>
      <c r="C10" s="15">
        <v>48635</v>
      </c>
      <c r="D10" s="15">
        <v>48446.6</v>
      </c>
      <c r="E10" s="15">
        <v>47882.8</v>
      </c>
      <c r="F10" s="14">
        <f t="shared" si="0"/>
        <v>754.05984251968505</v>
      </c>
      <c r="G10" s="31" t="s">
        <v>62</v>
      </c>
    </row>
    <row r="11" spans="1:7" ht="152.25" customHeight="1" x14ac:dyDescent="0.25">
      <c r="A11" s="6" t="s">
        <v>7</v>
      </c>
      <c r="B11" s="15">
        <v>2268606.9</v>
      </c>
      <c r="C11" s="15">
        <v>3571986.7</v>
      </c>
      <c r="D11" s="15">
        <v>3497055</v>
      </c>
      <c r="E11" s="15">
        <v>3496503.4</v>
      </c>
      <c r="F11" s="14">
        <f t="shared" si="0"/>
        <v>154.1255737166276</v>
      </c>
      <c r="G11" s="31" t="s">
        <v>63</v>
      </c>
    </row>
    <row r="12" spans="1:7" ht="31.5" x14ac:dyDescent="0.25">
      <c r="A12" s="6" t="s">
        <v>8</v>
      </c>
      <c r="B12" s="15">
        <v>332001.09999999998</v>
      </c>
      <c r="C12" s="15">
        <v>442041.59999999998</v>
      </c>
      <c r="D12" s="15">
        <v>368847</v>
      </c>
      <c r="E12" s="15">
        <v>339363.1</v>
      </c>
      <c r="F12" s="14">
        <f t="shared" si="0"/>
        <v>102.21746253250365</v>
      </c>
      <c r="G12" s="32"/>
    </row>
    <row r="13" spans="1:7" ht="117.75" customHeight="1" x14ac:dyDescent="0.25">
      <c r="A13" s="6" t="s">
        <v>9</v>
      </c>
      <c r="B13" s="15">
        <v>264150</v>
      </c>
      <c r="C13" s="15">
        <v>281765.59999999998</v>
      </c>
      <c r="D13" s="15">
        <v>292025.59999999998</v>
      </c>
      <c r="E13" s="15">
        <v>292025.59999999998</v>
      </c>
      <c r="F13" s="14">
        <f t="shared" si="0"/>
        <v>110.55294340336928</v>
      </c>
      <c r="G13" s="31" t="s">
        <v>64</v>
      </c>
    </row>
    <row r="14" spans="1:7" ht="126" x14ac:dyDescent="0.25">
      <c r="A14" s="6" t="s">
        <v>10</v>
      </c>
      <c r="B14" s="15">
        <v>606055.9</v>
      </c>
      <c r="C14" s="15">
        <v>1204565.5</v>
      </c>
      <c r="D14" s="15">
        <v>1227994</v>
      </c>
      <c r="E14" s="15">
        <v>1189825.2</v>
      </c>
      <c r="F14" s="14">
        <f t="shared" si="0"/>
        <v>196.32268244562917</v>
      </c>
      <c r="G14" s="31" t="s">
        <v>64</v>
      </c>
    </row>
    <row r="15" spans="1:7" ht="47.25" x14ac:dyDescent="0.25">
      <c r="A15" s="6" t="s">
        <v>11</v>
      </c>
      <c r="B15" s="15">
        <v>133900.1</v>
      </c>
      <c r="C15" s="15">
        <v>153953.70000000001</v>
      </c>
      <c r="D15" s="15">
        <v>162069.70000000001</v>
      </c>
      <c r="E15" s="15">
        <v>161978</v>
      </c>
      <c r="F15" s="14">
        <f t="shared" si="0"/>
        <v>120.96928979141913</v>
      </c>
      <c r="G15" s="33" t="s">
        <v>60</v>
      </c>
    </row>
    <row r="16" spans="1:7" ht="94.5" x14ac:dyDescent="0.25">
      <c r="A16" s="6" t="s">
        <v>12</v>
      </c>
      <c r="B16" s="15">
        <v>952175.6</v>
      </c>
      <c r="C16" s="15">
        <v>1245880</v>
      </c>
      <c r="D16" s="15">
        <v>1234029.1000000001</v>
      </c>
      <c r="E16" s="15">
        <v>1119498.6000000001</v>
      </c>
      <c r="F16" s="14">
        <f t="shared" si="0"/>
        <v>117.5727040264422</v>
      </c>
      <c r="G16" s="31" t="s">
        <v>62</v>
      </c>
    </row>
    <row r="17" spans="1:7" ht="36" customHeight="1" x14ac:dyDescent="0.25">
      <c r="A17" s="6" t="s">
        <v>13</v>
      </c>
      <c r="B17" s="15">
        <v>2993092.2</v>
      </c>
      <c r="C17" s="15">
        <v>2029477.6</v>
      </c>
      <c r="D17" s="15">
        <v>2075470.9</v>
      </c>
      <c r="E17" s="15">
        <v>2075470.9</v>
      </c>
      <c r="F17" s="14">
        <f t="shared" si="0"/>
        <v>69.342030292284335</v>
      </c>
      <c r="G17" s="31" t="s">
        <v>69</v>
      </c>
    </row>
    <row r="18" spans="1:7" ht="49.5" customHeight="1" x14ac:dyDescent="0.25">
      <c r="A18" s="6" t="s">
        <v>14</v>
      </c>
      <c r="B18" s="15">
        <v>780</v>
      </c>
      <c r="C18" s="15">
        <v>622.29999999999995</v>
      </c>
      <c r="D18" s="15">
        <v>586.29999999999995</v>
      </c>
      <c r="E18" s="15">
        <v>586.29999999999995</v>
      </c>
      <c r="F18" s="14">
        <f t="shared" si="0"/>
        <v>75.166666666666657</v>
      </c>
      <c r="G18" s="31" t="s">
        <v>55</v>
      </c>
    </row>
    <row r="19" spans="1:7" ht="63" x14ac:dyDescent="0.25">
      <c r="A19" s="6" t="s">
        <v>15</v>
      </c>
      <c r="B19" s="15">
        <v>554532.4</v>
      </c>
      <c r="C19" s="15">
        <v>589935.9</v>
      </c>
      <c r="D19" s="15">
        <v>572651.6</v>
      </c>
      <c r="E19" s="15">
        <v>572651.6</v>
      </c>
      <c r="F19" s="14">
        <f t="shared" si="0"/>
        <v>103.26747364085487</v>
      </c>
      <c r="G19" s="32"/>
    </row>
    <row r="20" spans="1:7" ht="97.5" customHeight="1" x14ac:dyDescent="0.25">
      <c r="A20" s="6" t="s">
        <v>16</v>
      </c>
      <c r="B20" s="15">
        <v>3468315.8</v>
      </c>
      <c r="C20" s="15">
        <v>7361433.7000000002</v>
      </c>
      <c r="D20" s="15">
        <v>7576620.7000000002</v>
      </c>
      <c r="E20" s="15">
        <v>7453773.5999999996</v>
      </c>
      <c r="F20" s="14">
        <f t="shared" si="0"/>
        <v>214.91046461224784</v>
      </c>
      <c r="G20" s="31" t="s">
        <v>62</v>
      </c>
    </row>
    <row r="21" spans="1:7" ht="114.75" customHeight="1" x14ac:dyDescent="0.25">
      <c r="A21" s="6" t="s">
        <v>17</v>
      </c>
      <c r="B21" s="15">
        <v>826801.3</v>
      </c>
      <c r="C21" s="15">
        <v>2516575.1</v>
      </c>
      <c r="D21" s="15">
        <v>2844455.4</v>
      </c>
      <c r="E21" s="15">
        <v>2720633.5</v>
      </c>
      <c r="F21" s="14">
        <f t="shared" si="0"/>
        <v>329.05530022751532</v>
      </c>
      <c r="G21" s="31" t="s">
        <v>65</v>
      </c>
    </row>
    <row r="22" spans="1:7" ht="110.25" customHeight="1" x14ac:dyDescent="0.25">
      <c r="A22" s="6" t="s">
        <v>18</v>
      </c>
      <c r="B22" s="15">
        <v>18585.3</v>
      </c>
      <c r="C22" s="15">
        <v>19457.3</v>
      </c>
      <c r="D22" s="15">
        <v>21218.1</v>
      </c>
      <c r="E22" s="15">
        <v>21218.1</v>
      </c>
      <c r="F22" s="14">
        <f t="shared" si="0"/>
        <v>114.16603444657875</v>
      </c>
      <c r="G22" s="31" t="s">
        <v>65</v>
      </c>
    </row>
    <row r="23" spans="1:7" ht="38.450000000000003" customHeight="1" x14ac:dyDescent="0.25">
      <c r="A23" s="6" t="s">
        <v>19</v>
      </c>
      <c r="B23" s="15">
        <v>296263</v>
      </c>
      <c r="C23" s="15">
        <v>285376.7</v>
      </c>
      <c r="D23" s="15">
        <v>285241.59999999998</v>
      </c>
      <c r="E23" s="15">
        <v>281641.3</v>
      </c>
      <c r="F23" s="14">
        <f t="shared" si="0"/>
        <v>95.06462163685643</v>
      </c>
      <c r="G23" s="32"/>
    </row>
    <row r="24" spans="1:7" ht="63" x14ac:dyDescent="0.25">
      <c r="A24" s="6" t="s">
        <v>45</v>
      </c>
      <c r="B24" s="15">
        <v>181375.3</v>
      </c>
      <c r="C24" s="15">
        <v>228259.6</v>
      </c>
      <c r="D24" s="15">
        <v>227115.5</v>
      </c>
      <c r="E24" s="15">
        <v>227115.5</v>
      </c>
      <c r="F24" s="14">
        <f t="shared" si="0"/>
        <v>125.21853857719326</v>
      </c>
      <c r="G24" s="33" t="s">
        <v>70</v>
      </c>
    </row>
    <row r="25" spans="1:7" ht="116.25" customHeight="1" x14ac:dyDescent="0.25">
      <c r="A25" s="6" t="s">
        <v>20</v>
      </c>
      <c r="B25" s="15">
        <v>670</v>
      </c>
      <c r="C25" s="15">
        <v>4520.3999999999996</v>
      </c>
      <c r="D25" s="15">
        <v>4456.1000000000004</v>
      </c>
      <c r="E25" s="15">
        <v>4455.1000000000004</v>
      </c>
      <c r="F25" s="14">
        <f t="shared" si="0"/>
        <v>664.94029850746267</v>
      </c>
      <c r="G25" s="31" t="s">
        <v>67</v>
      </c>
    </row>
    <row r="26" spans="1:7" ht="47.25" x14ac:dyDescent="0.25">
      <c r="A26" s="6" t="s">
        <v>21</v>
      </c>
      <c r="B26" s="15">
        <v>65518.3</v>
      </c>
      <c r="C26" s="15">
        <v>65146.1</v>
      </c>
      <c r="D26" s="15">
        <v>65707.7</v>
      </c>
      <c r="E26" s="15">
        <v>65707.7</v>
      </c>
      <c r="F26" s="14">
        <f t="shared" si="0"/>
        <v>100.28907953960955</v>
      </c>
      <c r="G26" s="32"/>
    </row>
    <row r="27" spans="1:7" ht="51" customHeight="1" x14ac:dyDescent="0.25">
      <c r="A27" s="6" t="s">
        <v>22</v>
      </c>
      <c r="B27" s="15">
        <v>23110.400000000001</v>
      </c>
      <c r="C27" s="15">
        <v>31753.9</v>
      </c>
      <c r="D27" s="15">
        <v>31584.400000000001</v>
      </c>
      <c r="E27" s="15">
        <v>31584.3</v>
      </c>
      <c r="F27" s="14">
        <f t="shared" si="0"/>
        <v>136.66704167820546</v>
      </c>
      <c r="G27" s="31" t="s">
        <v>59</v>
      </c>
    </row>
    <row r="28" spans="1:7" ht="100.5" customHeight="1" x14ac:dyDescent="0.25">
      <c r="A28" s="6" t="s">
        <v>23</v>
      </c>
      <c r="B28" s="15">
        <v>117413.1</v>
      </c>
      <c r="C28" s="15">
        <v>243832.6</v>
      </c>
      <c r="D28" s="15">
        <v>242718.5</v>
      </c>
      <c r="E28" s="15">
        <v>242718.5</v>
      </c>
      <c r="F28" s="14">
        <f t="shared" si="0"/>
        <v>206.72182235202033</v>
      </c>
      <c r="G28" s="31" t="s">
        <v>62</v>
      </c>
    </row>
    <row r="29" spans="1:7" ht="94.5" x14ac:dyDescent="0.25">
      <c r="A29" s="6" t="s">
        <v>24</v>
      </c>
      <c r="B29" s="15">
        <v>2222898.4</v>
      </c>
      <c r="C29" s="15">
        <v>2480201.2000000002</v>
      </c>
      <c r="D29" s="15">
        <v>2510830.2999999998</v>
      </c>
      <c r="E29" s="15">
        <v>2497785.9</v>
      </c>
      <c r="F29" s="14">
        <f t="shared" si="0"/>
        <v>112.36617472035609</v>
      </c>
      <c r="G29" s="31" t="s">
        <v>66</v>
      </c>
    </row>
    <row r="30" spans="1:7" ht="54.75" customHeight="1" x14ac:dyDescent="0.25">
      <c r="A30" s="6" t="s">
        <v>25</v>
      </c>
      <c r="B30" s="15">
        <v>41571.699999999997</v>
      </c>
      <c r="C30" s="15">
        <v>45263.9</v>
      </c>
      <c r="D30" s="15">
        <v>50163.4</v>
      </c>
      <c r="E30" s="15">
        <v>50125.4</v>
      </c>
      <c r="F30" s="14">
        <f t="shared" si="0"/>
        <v>120.57577630936431</v>
      </c>
      <c r="G30" s="31" t="s">
        <v>57</v>
      </c>
    </row>
    <row r="31" spans="1:7" ht="69" customHeight="1" x14ac:dyDescent="0.25">
      <c r="A31" s="6" t="s">
        <v>26</v>
      </c>
      <c r="B31" s="15">
        <v>6750</v>
      </c>
      <c r="C31" s="15">
        <v>20260.900000000001</v>
      </c>
      <c r="D31" s="15">
        <v>31855.3</v>
      </c>
      <c r="E31" s="15">
        <v>10328.4</v>
      </c>
      <c r="F31" s="14">
        <f t="shared" si="0"/>
        <v>153.01333333333332</v>
      </c>
      <c r="G31" s="31" t="s">
        <v>58</v>
      </c>
    </row>
    <row r="32" spans="1:7" ht="29.45" customHeight="1" x14ac:dyDescent="0.25">
      <c r="A32" s="7" t="s">
        <v>43</v>
      </c>
      <c r="B32" s="16">
        <f>SUM(B7:B31)</f>
        <v>34625598.300000004</v>
      </c>
      <c r="C32" s="16">
        <f t="shared" ref="C32:E32" si="1">SUM(C7:C31)</f>
        <v>42439120.100000009</v>
      </c>
      <c r="D32" s="16">
        <f t="shared" si="1"/>
        <v>42938060.100000001</v>
      </c>
      <c r="E32" s="16">
        <f t="shared" si="1"/>
        <v>42146040.100000001</v>
      </c>
      <c r="F32" s="17">
        <f t="shared" si="0"/>
        <v>121.71931221185568</v>
      </c>
      <c r="G32" s="34"/>
    </row>
    <row r="33" spans="1:7" ht="49.15" customHeight="1" x14ac:dyDescent="0.25">
      <c r="A33" s="6" t="s">
        <v>28</v>
      </c>
      <c r="B33" s="15">
        <v>246843.8</v>
      </c>
      <c r="C33" s="15">
        <v>262639.5</v>
      </c>
      <c r="D33" s="15">
        <v>273326.40000000002</v>
      </c>
      <c r="E33" s="15">
        <v>273326.40000000002</v>
      </c>
      <c r="F33" s="14">
        <f t="shared" si="0"/>
        <v>110.72848497713939</v>
      </c>
      <c r="G33" s="33" t="s">
        <v>71</v>
      </c>
    </row>
    <row r="34" spans="1:7" ht="219.75" customHeight="1" x14ac:dyDescent="0.25">
      <c r="A34" s="6" t="s">
        <v>29</v>
      </c>
      <c r="B34" s="15">
        <v>2748692.5</v>
      </c>
      <c r="C34" s="15">
        <v>2018795.7</v>
      </c>
      <c r="D34" s="15">
        <v>1953096.8</v>
      </c>
      <c r="E34" s="15">
        <v>1924028.8</v>
      </c>
      <c r="F34" s="14">
        <f t="shared" si="0"/>
        <v>69.997964486751428</v>
      </c>
      <c r="G34" s="31" t="s">
        <v>72</v>
      </c>
    </row>
    <row r="35" spans="1:7" ht="22.9" customHeight="1" x14ac:dyDescent="0.25">
      <c r="A35" s="6" t="s">
        <v>30</v>
      </c>
      <c r="B35" s="15">
        <v>12055.4</v>
      </c>
      <c r="C35" s="15">
        <v>12055.4</v>
      </c>
      <c r="D35" s="15">
        <v>11855.8</v>
      </c>
      <c r="E35" s="15">
        <v>11855.8</v>
      </c>
      <c r="F35" s="14">
        <f t="shared" si="0"/>
        <v>98.344310433498677</v>
      </c>
      <c r="G35" s="32"/>
    </row>
    <row r="36" spans="1:7" ht="67.5" customHeight="1" x14ac:dyDescent="0.25">
      <c r="A36" s="6" t="s">
        <v>31</v>
      </c>
      <c r="B36" s="15">
        <v>11860.4</v>
      </c>
      <c r="C36" s="15">
        <v>11760.6</v>
      </c>
      <c r="D36" s="15">
        <v>11612.7</v>
      </c>
      <c r="E36" s="15">
        <v>11612.7</v>
      </c>
      <c r="F36" s="14">
        <f t="shared" si="0"/>
        <v>97.911537553539517</v>
      </c>
      <c r="G36" s="32"/>
    </row>
    <row r="37" spans="1:7" ht="49.5" customHeight="1" x14ac:dyDescent="0.25">
      <c r="A37" s="6" t="s">
        <v>32</v>
      </c>
      <c r="B37" s="15">
        <v>2000</v>
      </c>
      <c r="C37" s="15">
        <v>2000</v>
      </c>
      <c r="D37" s="15">
        <v>1945.5</v>
      </c>
      <c r="E37" s="15">
        <v>1945.5</v>
      </c>
      <c r="F37" s="14">
        <f t="shared" si="0"/>
        <v>97.275000000000006</v>
      </c>
      <c r="G37" s="32"/>
    </row>
    <row r="38" spans="1:7" ht="40.15" customHeight="1" x14ac:dyDescent="0.25">
      <c r="A38" s="6" t="s">
        <v>33</v>
      </c>
      <c r="B38" s="15">
        <v>10450.1</v>
      </c>
      <c r="C38" s="15">
        <v>10639.2</v>
      </c>
      <c r="D38" s="15">
        <v>10582.3</v>
      </c>
      <c r="E38" s="15">
        <v>10582.3</v>
      </c>
      <c r="F38" s="14">
        <f t="shared" si="0"/>
        <v>101.26505966450081</v>
      </c>
      <c r="G38" s="32"/>
    </row>
    <row r="39" spans="1:7" ht="54" customHeight="1" x14ac:dyDescent="0.25">
      <c r="A39" s="6" t="s">
        <v>34</v>
      </c>
      <c r="B39" s="15">
        <v>147472</v>
      </c>
      <c r="C39" s="15">
        <v>138967.9</v>
      </c>
      <c r="D39" s="15">
        <v>132189.1</v>
      </c>
      <c r="E39" s="15">
        <v>132189.1</v>
      </c>
      <c r="F39" s="14">
        <f t="shared" si="0"/>
        <v>89.636744602365198</v>
      </c>
      <c r="G39" s="31" t="s">
        <v>53</v>
      </c>
    </row>
    <row r="40" spans="1:7" ht="66.599999999999994" customHeight="1" x14ac:dyDescent="0.25">
      <c r="A40" s="6" t="s">
        <v>35</v>
      </c>
      <c r="B40" s="15">
        <v>187761.8</v>
      </c>
      <c r="C40" s="15">
        <v>181877.7</v>
      </c>
      <c r="D40" s="15">
        <v>181570.1</v>
      </c>
      <c r="E40" s="15">
        <v>181468.2</v>
      </c>
      <c r="F40" s="14">
        <f t="shared" si="0"/>
        <v>96.648093488664898</v>
      </c>
      <c r="G40" s="32"/>
    </row>
    <row r="41" spans="1:7" ht="122.25" customHeight="1" x14ac:dyDescent="0.25">
      <c r="A41" s="6" t="s">
        <v>36</v>
      </c>
      <c r="B41" s="15">
        <v>6315.4</v>
      </c>
      <c r="C41" s="15">
        <v>7730</v>
      </c>
      <c r="D41" s="15">
        <v>12061.7</v>
      </c>
      <c r="E41" s="15">
        <v>12061.7</v>
      </c>
      <c r="F41" s="14">
        <f t="shared" si="0"/>
        <v>190.98869430281536</v>
      </c>
      <c r="G41" s="31" t="s">
        <v>65</v>
      </c>
    </row>
    <row r="42" spans="1:7" ht="110.25" x14ac:dyDescent="0.25">
      <c r="A42" s="6" t="s">
        <v>37</v>
      </c>
      <c r="B42" s="15">
        <v>5638.3</v>
      </c>
      <c r="C42" s="15">
        <v>223546.4</v>
      </c>
      <c r="D42" s="15">
        <v>228210.1</v>
      </c>
      <c r="E42" s="15">
        <v>228207.7</v>
      </c>
      <c r="F42" s="14">
        <f t="shared" si="0"/>
        <v>4047.455793412908</v>
      </c>
      <c r="G42" s="31" t="s">
        <v>65</v>
      </c>
    </row>
    <row r="43" spans="1:7" ht="52.5" customHeight="1" x14ac:dyDescent="0.25">
      <c r="A43" s="6" t="s">
        <v>38</v>
      </c>
      <c r="B43" s="15">
        <v>82291.100000000006</v>
      </c>
      <c r="C43" s="15">
        <v>35226.9</v>
      </c>
      <c r="D43" s="15">
        <v>42226.9</v>
      </c>
      <c r="E43" s="15">
        <v>42226.9</v>
      </c>
      <c r="F43" s="14">
        <f t="shared" si="0"/>
        <v>51.314054618300155</v>
      </c>
      <c r="G43" s="31" t="s">
        <v>54</v>
      </c>
    </row>
    <row r="44" spans="1:7" ht="46.5" customHeight="1" x14ac:dyDescent="0.25">
      <c r="A44" s="6" t="s">
        <v>39</v>
      </c>
      <c r="B44" s="15">
        <v>8569.2000000000007</v>
      </c>
      <c r="C44" s="15">
        <v>8569.2000000000007</v>
      </c>
      <c r="D44" s="15">
        <v>7453</v>
      </c>
      <c r="E44" s="15">
        <v>7453</v>
      </c>
      <c r="F44" s="14">
        <f t="shared" si="0"/>
        <v>86.974279979461315</v>
      </c>
      <c r="G44" s="31" t="s">
        <v>73</v>
      </c>
    </row>
    <row r="45" spans="1:7" ht="30" customHeight="1" outlineLevel="5" x14ac:dyDescent="0.25">
      <c r="A45" s="8" t="s">
        <v>52</v>
      </c>
      <c r="B45" s="18">
        <f>SUM(B33:B44)</f>
        <v>3469949.9999999995</v>
      </c>
      <c r="C45" s="18">
        <f t="shared" ref="C45:E45" si="2">SUM(C33:C44)</f>
        <v>2913808.5000000005</v>
      </c>
      <c r="D45" s="18">
        <f t="shared" si="2"/>
        <v>2866130.4000000004</v>
      </c>
      <c r="E45" s="18">
        <f t="shared" si="2"/>
        <v>2836958.1000000006</v>
      </c>
      <c r="F45" s="17">
        <f t="shared" si="0"/>
        <v>81.757895646911379</v>
      </c>
      <c r="G45" s="28"/>
    </row>
    <row r="46" spans="1:7" ht="88.5" customHeight="1" outlineLevel="5" x14ac:dyDescent="0.25">
      <c r="A46" s="6" t="s">
        <v>27</v>
      </c>
      <c r="B46" s="15">
        <v>328589.2</v>
      </c>
      <c r="C46" s="15">
        <v>1073657.1000000001</v>
      </c>
      <c r="D46" s="15">
        <v>1078657.1000000001</v>
      </c>
      <c r="E46" s="15">
        <v>1078657.1000000001</v>
      </c>
      <c r="F46" s="14">
        <f t="shared" si="0"/>
        <v>328.26918839694059</v>
      </c>
      <c r="G46" s="27" t="s">
        <v>56</v>
      </c>
    </row>
    <row r="47" spans="1:7" ht="33.75" customHeight="1" x14ac:dyDescent="0.25">
      <c r="A47" s="6" t="s">
        <v>40</v>
      </c>
      <c r="B47" s="15">
        <v>3602750.8</v>
      </c>
      <c r="C47" s="15">
        <v>3615950.8</v>
      </c>
      <c r="D47" s="15">
        <v>3615950.8</v>
      </c>
      <c r="E47" s="15">
        <v>3612350.8</v>
      </c>
      <c r="F47" s="14">
        <f t="shared" si="0"/>
        <v>100.26646305928236</v>
      </c>
      <c r="G47" s="26"/>
    </row>
    <row r="48" spans="1:7" ht="30" customHeight="1" outlineLevel="3" x14ac:dyDescent="0.25">
      <c r="A48" s="10" t="s">
        <v>41</v>
      </c>
      <c r="B48" s="19">
        <f>B46+B47</f>
        <v>3931340</v>
      </c>
      <c r="C48" s="19">
        <f t="shared" ref="C48:E48" si="3">C46+C47</f>
        <v>4689607.9000000004</v>
      </c>
      <c r="D48" s="19">
        <f t="shared" si="3"/>
        <v>4694607.9000000004</v>
      </c>
      <c r="E48" s="19">
        <f t="shared" si="3"/>
        <v>4691007.9000000004</v>
      </c>
      <c r="F48" s="20">
        <f t="shared" si="0"/>
        <v>119.32338337564292</v>
      </c>
      <c r="G48" s="29"/>
    </row>
    <row r="49" spans="1:7" ht="30" customHeight="1" outlineLevel="3" thickBot="1" x14ac:dyDescent="0.3">
      <c r="A49" s="12" t="s">
        <v>49</v>
      </c>
      <c r="B49" s="21">
        <v>903342.2</v>
      </c>
      <c r="C49" s="21">
        <v>915844.3</v>
      </c>
      <c r="D49" s="21">
        <v>918326.7</v>
      </c>
      <c r="E49" s="21">
        <v>882536.2</v>
      </c>
      <c r="F49" s="22">
        <f t="shared" si="0"/>
        <v>97.696775374824739</v>
      </c>
      <c r="G49" s="30"/>
    </row>
    <row r="50" spans="1:7" ht="30" customHeight="1" thickBot="1" x14ac:dyDescent="0.3">
      <c r="A50" s="11" t="s">
        <v>42</v>
      </c>
      <c r="B50" s="23">
        <f>B32+B45+B48+B49</f>
        <v>42930230.500000007</v>
      </c>
      <c r="C50" s="23">
        <f t="shared" ref="C50:E50" si="4">C32+C45+C48+C49</f>
        <v>50958380.800000004</v>
      </c>
      <c r="D50" s="23">
        <f t="shared" si="4"/>
        <v>51417125.100000001</v>
      </c>
      <c r="E50" s="23">
        <f t="shared" si="4"/>
        <v>50556542.300000004</v>
      </c>
      <c r="F50" s="24">
        <f t="shared" si="0"/>
        <v>117.7644324551204</v>
      </c>
      <c r="G50" s="25"/>
    </row>
    <row r="51" spans="1:7" x14ac:dyDescent="0.25">
      <c r="A51" s="5"/>
      <c r="B51" s="5"/>
      <c r="C51" s="5"/>
      <c r="D51" s="5"/>
      <c r="E51" s="5"/>
      <c r="F51" s="2"/>
    </row>
    <row r="53" spans="1:7" x14ac:dyDescent="0.25">
      <c r="B53" s="4"/>
      <c r="C53" s="4"/>
      <c r="D53" s="4"/>
      <c r="E53" s="4"/>
    </row>
    <row r="54" spans="1:7" x14ac:dyDescent="0.25">
      <c r="B54" s="4"/>
      <c r="C54" s="4"/>
      <c r="D54" s="4"/>
      <c r="E54" s="4"/>
      <c r="F54" s="4"/>
      <c r="G54" s="4"/>
    </row>
    <row r="57" spans="1:7" x14ac:dyDescent="0.25">
      <c r="B57" s="4"/>
      <c r="C57" s="4"/>
      <c r="D57" s="4"/>
      <c r="E57" s="4"/>
      <c r="F57" s="4"/>
      <c r="G57" s="4"/>
    </row>
  </sheetData>
  <mergeCells count="11">
    <mergeCell ref="A1:E1"/>
    <mergeCell ref="A3:E3"/>
    <mergeCell ref="A5:A6"/>
    <mergeCell ref="B5:B6"/>
    <mergeCell ref="A2:G2"/>
    <mergeCell ref="F5:F6"/>
    <mergeCell ref="G5:G6"/>
    <mergeCell ref="C5:C6"/>
    <mergeCell ref="D5:D6"/>
    <mergeCell ref="E5:E6"/>
    <mergeCell ref="A4:G4"/>
  </mergeCells>
  <pageMargins left="0.19685039370078741" right="0.19685039370078741" top="0.39370078740157483" bottom="0.39370078740157483" header="0.39370078740157483" footer="0.39370078740157483"/>
  <pageSetup paperSize="9" scale="65" fitToHeight="0" orientation="landscape" errors="blank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140BAF6-CC53-40E2-BE05-165C8CD6DF0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ragimova LK.</dc:creator>
  <cp:lastModifiedBy>Lobach IA.</cp:lastModifiedBy>
  <cp:lastPrinted>2017-06-02T13:27:50Z</cp:lastPrinted>
  <dcterms:created xsi:type="dcterms:W3CDTF">2017-01-18T13:45:13Z</dcterms:created>
  <dcterms:modified xsi:type="dcterms:W3CDTF">2017-06-02T14:08:37Z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C__Users_ragimova.MINFIN_AppData_Local_Кейсистемс_Бюджет-КС_ReportManager_sqr_ispcv20164.xls</vt:lpwstr>
  </property>
</Properties>
</file>