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15" i="1"/>
  <c r="G14" i="1"/>
  <c r="H12" i="1" l="1"/>
  <c r="D86" i="1"/>
  <c r="D84" i="1"/>
  <c r="D80" i="1"/>
  <c r="D75" i="1"/>
  <c r="D69" i="1"/>
  <c r="D61" i="1"/>
  <c r="D57" i="1"/>
  <c r="D48" i="1"/>
  <c r="D43" i="1"/>
  <c r="D37" i="1"/>
  <c r="D26" i="1"/>
  <c r="D21" i="1"/>
  <c r="D18" i="1"/>
  <c r="D6" i="1"/>
  <c r="D5" i="1" l="1"/>
  <c r="H59" i="1"/>
  <c r="G59" i="1"/>
  <c r="G60" i="1"/>
  <c r="H60" i="1"/>
  <c r="E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7" i="1"/>
  <c r="H25" i="1"/>
  <c r="H24" i="1"/>
  <c r="H23" i="1"/>
  <c r="H22" i="1"/>
  <c r="H19" i="1"/>
  <c r="H17" i="1"/>
  <c r="H11" i="1"/>
  <c r="H10" i="1"/>
  <c r="H9" i="1"/>
  <c r="H8" i="1"/>
  <c r="H7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H5" i="1" l="1"/>
  <c r="G5" i="1"/>
</calcChain>
</file>

<file path=xl/sharedStrings.xml><?xml version="1.0" encoding="utf-8"?>
<sst xmlns="http://schemas.openxmlformats.org/spreadsheetml/2006/main" count="289" uniqueCount="112">
  <si>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</si>
  <si>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</si>
  <si>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</si>
  <si>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</si>
  <si>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</si>
  <si>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</si>
  <si>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</si>
  <si>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</si>
  <si>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</si>
  <si>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</si>
  <si>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</si>
  <si>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</si>
  <si>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</si>
  <si>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</si>
  <si>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</si>
  <si>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</si>
  <si>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</si>
  <si>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</si>
  <si>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</si>
  <si>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</si>
  <si>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</si>
  <si>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</si>
  <si>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</si>
  <si>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</si>
  <si>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</si>
  <si>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</si>
  <si>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</si>
  <si>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</si>
  <si>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</si>
  <si>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</si>
  <si>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</si>
  <si>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</si>
  <si>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</si>
  <si>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</si>
  <si>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</si>
  <si>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</si>
  <si>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</si>
  <si>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</si>
  <si>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</si>
  <si>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</si>
  <si>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</si>
  <si>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</si>
  <si>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</si>
  <si>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</si>
  <si>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</si>
  <si>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</si>
  <si>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</si>
  <si>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</si>
  <si>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</si>
  <si>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</si>
  <si>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</si>
  <si>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</si>
  <si>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</si>
  <si>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</si>
  <si>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</si>
  <si>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</si>
  <si>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</si>
  <si>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</si>
  <si>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</si>
  <si>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</si>
  <si>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</si>
  <si>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</si>
  <si>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</si>
  <si>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</si>
  <si>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</si>
  <si>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</si>
  <si>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</si>
  <si>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</si>
  <si>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</si>
  <si>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</si>
  <si>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</si>
  <si>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</si>
  <si>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</si>
  <si>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</si>
  <si>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</si>
  <si>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</si>
  <si>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</si>
  <si>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</si>
  <si>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</si>
  <si>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</si>
  <si>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</si>
  <si>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</si>
  <si>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</si>
  <si>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</si>
  <si>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</si>
  <si>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</si>
  <si>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</si>
  <si>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</si>
  <si>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</si>
  <si>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</si>
  <si>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</si>
  <si>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</si>
  <si>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</si>
  <si>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</si>
  <si>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</si>
  <si>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</si>
  <si>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</si>
  <si>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</si>
  <si>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</si>
  <si>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</si>
  <si>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</si>
  <si>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</si>
  <si>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2021 год</t>
  </si>
  <si>
    <t>Темп роста к соответствующему периоду 2020 года, %</t>
  </si>
  <si>
    <t>ОБСЛУЖИВАНИЕ ГОСУДАРСТВЕННОГО (МУНИЦИПАЛЬНОГО) ДОЛГА</t>
  </si>
  <si>
    <t>Обслуживание государственного (муниципального) 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</si>
  <si>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</si>
  <si>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</si>
  <si>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х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</si>
  <si>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9 месяцев 2021 года в сравнении с соответствующим периодом 2020 года</t>
  </si>
  <si>
    <t>Исполнено за 9 месяцев 2020 года</t>
  </si>
  <si>
    <t>Исполнено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</si>
</sst>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5" fontId="9" fillId="0" borderId="1">
      <alignment wrapText="1"/>
    </xf>
    <xf numFmtId="165" fontId="15" fillId="0" borderId="2" applyBorder="0">
      <alignment wrapText="1"/>
    </xf>
    <xf numFmtId="165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16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64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49" fontId="10" fillId="0" borderId="3" xfId="28" applyNumberFormat="1" applyFont="1" applyFill="1" applyBorder="1" applyAlignment="1">
      <alignment vertical="top" wrapText="1"/>
    </xf>
    <xf numFmtId="165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5" fontId="13" fillId="0" borderId="3" xfId="29" applyNumberFormat="1" applyFont="1" applyFill="1" applyBorder="1" applyAlignment="1">
      <alignment vertical="top" wrapText="1"/>
    </xf>
    <xf numFmtId="165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5" fontId="11" fillId="0" borderId="3" xfId="29" applyNumberFormat="1" applyFont="1" applyFill="1" applyBorder="1" applyAlignment="1">
      <alignment vertical="top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166" fontId="8" fillId="0" borderId="7" xfId="35" applyNumberFormat="1" applyFont="1" applyFill="1" applyBorder="1" applyAlignment="1" applyProtection="1">
      <alignment horizontal="right" vertical="center" wrapText="1"/>
    </xf>
    <xf numFmtId="166" fontId="10" fillId="0" borderId="3" xfId="28" applyNumberFormat="1" applyFont="1" applyFill="1" applyBorder="1" applyAlignment="1">
      <alignment vertical="top" wrapText="1"/>
    </xf>
    <xf numFmtId="166" fontId="10" fillId="0" borderId="3" xfId="31" applyNumberFormat="1" applyFont="1" applyFill="1" applyBorder="1" applyAlignment="1">
      <alignment vertical="top"/>
    </xf>
    <xf numFmtId="166" fontId="12" fillId="0" borderId="3" xfId="28" applyNumberFormat="1" applyFont="1" applyFill="1" applyBorder="1" applyAlignment="1">
      <alignment vertical="top" wrapText="1"/>
    </xf>
    <xf numFmtId="166" fontId="13" fillId="0" borderId="3" xfId="35" applyNumberFormat="1" applyFont="1" applyFill="1" applyBorder="1" applyAlignment="1">
      <alignment horizontal="right" vertical="top" wrapText="1"/>
    </xf>
    <xf numFmtId="166" fontId="12" fillId="0" borderId="3" xfId="31" applyNumberFormat="1" applyFont="1" applyFill="1" applyBorder="1" applyAlignment="1">
      <alignment vertical="top"/>
    </xf>
    <xf numFmtId="166" fontId="12" fillId="0" borderId="3" xfId="29" applyNumberFormat="1" applyFont="1" applyFill="1" applyBorder="1" applyAlignment="1">
      <alignment vertical="top" wrapText="1"/>
    </xf>
    <xf numFmtId="166" fontId="10" fillId="0" borderId="3" xfId="29" applyNumberFormat="1" applyFont="1" applyFill="1" applyBorder="1" applyAlignment="1">
      <alignment vertical="top" wrapText="1"/>
    </xf>
    <xf numFmtId="0" fontId="29" fillId="0" borderId="8" xfId="0" applyFont="1" applyFill="1" applyBorder="1" applyAlignment="1">
      <alignment wrapText="1"/>
    </xf>
    <xf numFmtId="49" fontId="6" fillId="0" borderId="14" xfId="35" applyNumberFormat="1" applyFont="1" applyFill="1" applyBorder="1" applyAlignment="1">
      <alignment horizontal="center" vertical="center" wrapText="1"/>
    </xf>
    <xf numFmtId="166" fontId="8" fillId="0" borderId="13" xfId="31" applyNumberFormat="1" applyFont="1" applyFill="1" applyBorder="1" applyAlignment="1">
      <alignment vertical="top"/>
    </xf>
    <xf numFmtId="165" fontId="10" fillId="0" borderId="12" xfId="28" quotePrefix="1" applyNumberFormat="1" applyFont="1" applyFill="1" applyBorder="1" applyAlignment="1">
      <alignment vertical="top" wrapText="1"/>
    </xf>
    <xf numFmtId="166" fontId="10" fillId="0" borderId="15" xfId="31" applyNumberFormat="1" applyFont="1" applyFill="1" applyBorder="1" applyAlignment="1">
      <alignment vertical="top"/>
    </xf>
    <xf numFmtId="49" fontId="2" fillId="0" borderId="12" xfId="28" applyNumberFormat="1" applyFont="1" applyFill="1" applyBorder="1" applyAlignment="1">
      <alignment vertical="top" wrapText="1"/>
    </xf>
    <xf numFmtId="166" fontId="12" fillId="0" borderId="15" xfId="31" applyNumberFormat="1" applyFont="1" applyFill="1" applyBorder="1" applyAlignment="1">
      <alignment vertical="top"/>
    </xf>
    <xf numFmtId="165" fontId="2" fillId="0" borderId="12" xfId="28" quotePrefix="1" applyNumberFormat="1" applyFont="1" applyFill="1" applyBorder="1" applyAlignment="1">
      <alignment vertical="top" wrapText="1"/>
    </xf>
    <xf numFmtId="166" fontId="12" fillId="0" borderId="15" xfId="31" applyNumberFormat="1" applyFont="1" applyFill="1" applyBorder="1" applyAlignment="1">
      <alignment horizontal="right" vertical="top"/>
    </xf>
    <xf numFmtId="49" fontId="10" fillId="0" borderId="12" xfId="28" applyNumberFormat="1" applyFont="1" applyFill="1" applyBorder="1" applyAlignment="1">
      <alignment vertical="top" wrapText="1"/>
    </xf>
    <xf numFmtId="49" fontId="14" fillId="0" borderId="12" xfId="28" applyNumberFormat="1" applyFont="1" applyFill="1" applyBorder="1" applyAlignment="1">
      <alignment vertical="top" wrapText="1"/>
    </xf>
    <xf numFmtId="49" fontId="2" fillId="0" borderId="12" xfId="29" applyNumberFormat="1" applyFont="1" applyFill="1" applyBorder="1" applyAlignment="1">
      <alignment vertical="top" wrapText="1"/>
    </xf>
    <xf numFmtId="49" fontId="14" fillId="0" borderId="12" xfId="29" applyNumberFormat="1" applyFont="1" applyFill="1" applyBorder="1" applyAlignment="1">
      <alignment vertical="top" wrapText="1"/>
    </xf>
    <xf numFmtId="49" fontId="10" fillId="0" borderId="12" xfId="29" applyNumberFormat="1" applyFont="1" applyFill="1" applyBorder="1" applyAlignment="1">
      <alignment vertical="top" wrapText="1"/>
    </xf>
    <xf numFmtId="49" fontId="11" fillId="0" borderId="12" xfId="29" applyNumberFormat="1" applyFont="1" applyFill="1" applyBorder="1" applyAlignment="1">
      <alignment vertical="top" wrapText="1"/>
    </xf>
    <xf numFmtId="166" fontId="10" fillId="0" borderId="15" xfId="31" applyNumberFormat="1" applyFont="1" applyFill="1" applyBorder="1" applyAlignment="1">
      <alignment horizontal="right" vertical="top"/>
    </xf>
    <xf numFmtId="0" fontId="2" fillId="0" borderId="16" xfId="35" applyNumberFormat="1" applyFont="1" applyFill="1" applyBorder="1" applyAlignment="1">
      <alignment horizontal="left" vertical="top" wrapText="1"/>
    </xf>
    <xf numFmtId="49" fontId="2" fillId="0" borderId="17" xfId="31" applyNumberFormat="1" applyFont="1" applyFill="1" applyBorder="1" applyAlignment="1">
      <alignment vertical="top"/>
    </xf>
    <xf numFmtId="49" fontId="13" fillId="0" borderId="17" xfId="31" applyNumberFormat="1" applyFont="1" applyFill="1" applyBorder="1" applyAlignment="1">
      <alignment vertical="top" wrapText="1"/>
    </xf>
    <xf numFmtId="166" fontId="12" fillId="0" borderId="17" xfId="31" applyNumberFormat="1" applyFont="1" applyFill="1" applyBorder="1" applyAlignment="1">
      <alignment vertical="top"/>
    </xf>
    <xf numFmtId="166" fontId="13" fillId="0" borderId="17" xfId="35" applyNumberFormat="1" applyFont="1" applyFill="1" applyBorder="1" applyAlignment="1">
      <alignment horizontal="right" vertical="top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9" xfId="35" applyNumberFormat="1" applyFont="1" applyFill="1" applyBorder="1" applyAlignment="1">
      <alignment horizontal="center" vertical="center" wrapText="1"/>
    </xf>
    <xf numFmtId="0" fontId="5" fillId="0" borderId="12" xfId="31" applyFont="1" applyBorder="1" applyAlignment="1">
      <alignment horizontal="center" vertical="center" wrapText="1"/>
    </xf>
    <xf numFmtId="49" fontId="5" fillId="0" borderId="10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1" xfId="36" applyFont="1" applyFill="1" applyBorder="1" applyAlignment="1">
      <alignment horizontal="center" vertical="center" wrapText="1"/>
    </xf>
    <xf numFmtId="0" fontId="26" fillId="4" borderId="13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6" fontId="12" fillId="0" borderId="3" xfId="31" applyNumberFormat="1" applyFont="1" applyFill="1" applyBorder="1" applyAlignment="1">
      <alignment horizontal="right" vertical="top"/>
    </xf>
    <xf numFmtId="166" fontId="12" fillId="0" borderId="18" xfId="31" applyNumberFormat="1" applyFont="1" applyFill="1" applyBorder="1" applyAlignment="1">
      <alignment horizontal="right" vertical="top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10" zoomScaleSheetLayoutView="100" workbookViewId="0">
      <selection activeCell="J10" sqref="J10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53" t="s">
        <v>109</v>
      </c>
      <c r="B1" s="54"/>
      <c r="C1" s="54"/>
      <c r="D1" s="54"/>
      <c r="E1" s="54"/>
      <c r="F1" s="54"/>
      <c r="G1" s="54"/>
      <c r="H1" s="54"/>
    </row>
    <row r="2" spans="1:8" ht="16.5" thickBot="1" x14ac:dyDescent="0.3">
      <c r="A2" s="1"/>
      <c r="B2" s="1"/>
      <c r="C2" s="1"/>
      <c r="D2" s="1"/>
      <c r="E2" s="1"/>
      <c r="F2" s="2"/>
      <c r="G2" s="2"/>
      <c r="H2" s="3" t="s">
        <v>86</v>
      </c>
    </row>
    <row r="3" spans="1:8" ht="21" customHeight="1" x14ac:dyDescent="0.2">
      <c r="A3" s="55" t="s">
        <v>0</v>
      </c>
      <c r="B3" s="57" t="s">
        <v>1</v>
      </c>
      <c r="C3" s="57" t="s">
        <v>88</v>
      </c>
      <c r="D3" s="52" t="s">
        <v>110</v>
      </c>
      <c r="E3" s="52" t="s">
        <v>102</v>
      </c>
      <c r="F3" s="52"/>
      <c r="G3" s="52"/>
      <c r="H3" s="59" t="s">
        <v>103</v>
      </c>
    </row>
    <row r="4" spans="1:8" ht="39" customHeight="1" x14ac:dyDescent="0.2">
      <c r="A4" s="56"/>
      <c r="B4" s="58"/>
      <c r="C4" s="58"/>
      <c r="D4" s="61"/>
      <c r="E4" s="51" t="s">
        <v>101</v>
      </c>
      <c r="F4" s="51" t="s">
        <v>111</v>
      </c>
      <c r="G4" s="51" t="s">
        <v>87</v>
      </c>
      <c r="H4" s="60"/>
    </row>
    <row r="5" spans="1:8" ht="18.75" x14ac:dyDescent="0.2">
      <c r="A5" s="31"/>
      <c r="B5" s="20"/>
      <c r="C5" s="21" t="s">
        <v>2</v>
      </c>
      <c r="D5" s="22">
        <f>SUM(D6,D18,D21,D26,D37,D43,D48,D57,D61,D69,D75,D80,D84,D86)</f>
        <v>60300377.299999997</v>
      </c>
      <c r="E5" s="22">
        <f>SUM(E6,E18,E21,E26,E37,E43,E48,E57,E61,E69,E75,E80,E84,E86)</f>
        <v>98093362.599999979</v>
      </c>
      <c r="F5" s="22">
        <f>SUM(F6,F18,F21,F26,F37,F43,F48,F57,F61,F69,F75,F80,F84,F86)</f>
        <v>62318835.700000003</v>
      </c>
      <c r="G5" s="22">
        <f>F5/E5*100</f>
        <v>63.530124820086463</v>
      </c>
      <c r="H5" s="32">
        <f>F5/D5*100</f>
        <v>103.34733958621516</v>
      </c>
    </row>
    <row r="6" spans="1:8" ht="14.25" x14ac:dyDescent="0.2">
      <c r="A6" s="33" t="s">
        <v>3</v>
      </c>
      <c r="B6" s="4" t="s">
        <v>4</v>
      </c>
      <c r="C6" s="5" t="s">
        <v>5</v>
      </c>
      <c r="D6" s="23">
        <f>SUM(D7:D17)</f>
        <v>4134171.5</v>
      </c>
      <c r="E6" s="23">
        <f>SUM(E7:E17)</f>
        <v>6264908.6999999993</v>
      </c>
      <c r="F6" s="23">
        <f>SUM(F7:F17)</f>
        <v>3903908.2</v>
      </c>
      <c r="G6" s="24">
        <f>F6/E6*100</f>
        <v>62.313888149718778</v>
      </c>
      <c r="H6" s="34">
        <f>F6/D6*100</f>
        <v>94.430243157546812</v>
      </c>
    </row>
    <row r="7" spans="1:8" ht="30" customHeight="1" x14ac:dyDescent="0.2">
      <c r="A7" s="35" t="s">
        <v>3</v>
      </c>
      <c r="B7" s="6" t="s">
        <v>6</v>
      </c>
      <c r="C7" s="7" t="s">
        <v>7</v>
      </c>
      <c r="D7" s="25">
        <v>6992.9</v>
      </c>
      <c r="E7" s="26">
        <v>10179.700000000001</v>
      </c>
      <c r="F7" s="25">
        <v>6464</v>
      </c>
      <c r="G7" s="27">
        <f>F7/E7*100</f>
        <v>63.498924329793603</v>
      </c>
      <c r="H7" s="36">
        <f>F7/D7*100</f>
        <v>92.436614280198498</v>
      </c>
    </row>
    <row r="8" spans="1:8" ht="44.25" customHeight="1" x14ac:dyDescent="0.2">
      <c r="A8" s="37" t="s">
        <v>3</v>
      </c>
      <c r="B8" s="6" t="s">
        <v>8</v>
      </c>
      <c r="C8" s="7" t="s">
        <v>9</v>
      </c>
      <c r="D8" s="25">
        <v>181881</v>
      </c>
      <c r="E8" s="26">
        <v>310803.8</v>
      </c>
      <c r="F8" s="25">
        <v>200806.3</v>
      </c>
      <c r="G8" s="27">
        <f t="shared" ref="G8:G79" si="0">F8/E8*100</f>
        <v>64.608701695410417</v>
      </c>
      <c r="H8" s="36">
        <f t="shared" ref="H8:H79" si="1">F8/D8*100</f>
        <v>110.40531996195313</v>
      </c>
    </row>
    <row r="9" spans="1:8" ht="47.25" customHeight="1" x14ac:dyDescent="0.2">
      <c r="A9" s="37" t="s">
        <v>3</v>
      </c>
      <c r="B9" s="6" t="s">
        <v>10</v>
      </c>
      <c r="C9" s="7" t="s">
        <v>11</v>
      </c>
      <c r="D9" s="25">
        <v>1640291.7</v>
      </c>
      <c r="E9" s="26">
        <v>2528141.7999999998</v>
      </c>
      <c r="F9" s="25">
        <v>1731799.4</v>
      </c>
      <c r="G9" s="27">
        <f t="shared" si="0"/>
        <v>68.500880765469716</v>
      </c>
      <c r="H9" s="36">
        <f t="shared" si="1"/>
        <v>105.57874553654085</v>
      </c>
    </row>
    <row r="10" spans="1:8" ht="15" x14ac:dyDescent="0.2">
      <c r="A10" s="35" t="s">
        <v>3</v>
      </c>
      <c r="B10" s="6" t="s">
        <v>12</v>
      </c>
      <c r="C10" s="8" t="s">
        <v>13</v>
      </c>
      <c r="D10" s="25">
        <v>149069.5</v>
      </c>
      <c r="E10" s="26">
        <v>223617.5</v>
      </c>
      <c r="F10" s="25">
        <v>161118</v>
      </c>
      <c r="G10" s="27">
        <f t="shared" si="0"/>
        <v>72.05071159457556</v>
      </c>
      <c r="H10" s="36">
        <f t="shared" si="1"/>
        <v>108.082471598818</v>
      </c>
    </row>
    <row r="11" spans="1:8" ht="46.5" customHeight="1" x14ac:dyDescent="0.2">
      <c r="A11" s="35" t="s">
        <v>3</v>
      </c>
      <c r="B11" s="6" t="s">
        <v>14</v>
      </c>
      <c r="C11" s="7" t="s">
        <v>15</v>
      </c>
      <c r="D11" s="25">
        <v>355468.4</v>
      </c>
      <c r="E11" s="26">
        <v>556842.5</v>
      </c>
      <c r="F11" s="25">
        <v>361299.8</v>
      </c>
      <c r="G11" s="27">
        <f t="shared" si="0"/>
        <v>64.883660999295131</v>
      </c>
      <c r="H11" s="36">
        <f t="shared" si="1"/>
        <v>101.64048337348692</v>
      </c>
    </row>
    <row r="12" spans="1:8" ht="18" customHeight="1" x14ac:dyDescent="0.2">
      <c r="A12" s="35" t="s">
        <v>3</v>
      </c>
      <c r="B12" s="6" t="s">
        <v>16</v>
      </c>
      <c r="C12" s="8" t="s">
        <v>17</v>
      </c>
      <c r="D12" s="25">
        <v>411552.6</v>
      </c>
      <c r="E12" s="26">
        <v>113438.9</v>
      </c>
      <c r="F12" s="25">
        <v>86422.9</v>
      </c>
      <c r="G12" s="27">
        <f t="shared" si="0"/>
        <v>76.184536345116186</v>
      </c>
      <c r="H12" s="36">
        <f>F12/D12*100</f>
        <v>20.999235577663704</v>
      </c>
    </row>
    <row r="13" spans="1:8" ht="18" customHeight="1" x14ac:dyDescent="0.2">
      <c r="A13" s="35" t="s">
        <v>3</v>
      </c>
      <c r="B13" s="6" t="s">
        <v>35</v>
      </c>
      <c r="C13" s="8" t="s">
        <v>96</v>
      </c>
      <c r="D13" s="25">
        <v>0</v>
      </c>
      <c r="E13" s="26">
        <v>0</v>
      </c>
      <c r="F13" s="25">
        <v>0</v>
      </c>
      <c r="G13" s="62" t="s">
        <v>108</v>
      </c>
      <c r="H13" s="38" t="s">
        <v>108</v>
      </c>
    </row>
    <row r="14" spans="1:8" ht="15" x14ac:dyDescent="0.2">
      <c r="A14" s="35" t="s">
        <v>3</v>
      </c>
      <c r="B14" s="6" t="s">
        <v>18</v>
      </c>
      <c r="C14" s="8" t="s">
        <v>19</v>
      </c>
      <c r="D14" s="25">
        <v>0</v>
      </c>
      <c r="E14" s="26">
        <v>5200</v>
      </c>
      <c r="F14" s="25">
        <v>0</v>
      </c>
      <c r="G14" s="27">
        <f t="shared" ref="G14:G15" si="2">F14/E14*100</f>
        <v>0</v>
      </c>
      <c r="H14" s="38" t="s">
        <v>108</v>
      </c>
    </row>
    <row r="15" spans="1:8" ht="15" x14ac:dyDescent="0.2">
      <c r="A15" s="35" t="s">
        <v>3</v>
      </c>
      <c r="B15" s="6" t="s">
        <v>73</v>
      </c>
      <c r="C15" s="8" t="s">
        <v>89</v>
      </c>
      <c r="D15" s="25">
        <v>0</v>
      </c>
      <c r="E15" s="26">
        <v>77384.100000000006</v>
      </c>
      <c r="F15" s="25">
        <v>0</v>
      </c>
      <c r="G15" s="27">
        <f t="shared" si="2"/>
        <v>0</v>
      </c>
      <c r="H15" s="38" t="s">
        <v>108</v>
      </c>
    </row>
    <row r="16" spans="1:8" ht="30" x14ac:dyDescent="0.2">
      <c r="A16" s="35" t="s">
        <v>3</v>
      </c>
      <c r="B16" s="6" t="s">
        <v>39</v>
      </c>
      <c r="C16" s="8" t="s">
        <v>93</v>
      </c>
      <c r="D16" s="25">
        <v>0</v>
      </c>
      <c r="E16" s="26">
        <v>0</v>
      </c>
      <c r="F16" s="25">
        <v>0</v>
      </c>
      <c r="G16" s="62" t="s">
        <v>108</v>
      </c>
      <c r="H16" s="38" t="s">
        <v>108</v>
      </c>
    </row>
    <row r="17" spans="1:8" ht="15" x14ac:dyDescent="0.2">
      <c r="A17" s="35" t="s">
        <v>3</v>
      </c>
      <c r="B17" s="9" t="s">
        <v>20</v>
      </c>
      <c r="C17" s="8" t="s">
        <v>21</v>
      </c>
      <c r="D17" s="25">
        <v>1388915.4</v>
      </c>
      <c r="E17" s="26">
        <v>2439300.4</v>
      </c>
      <c r="F17" s="25">
        <v>1355997.8</v>
      </c>
      <c r="G17" s="27">
        <f t="shared" si="0"/>
        <v>55.589619056349115</v>
      </c>
      <c r="H17" s="36">
        <f t="shared" si="1"/>
        <v>97.629978038979203</v>
      </c>
    </row>
    <row r="18" spans="1:8" ht="14.25" x14ac:dyDescent="0.2">
      <c r="A18" s="39" t="s">
        <v>6</v>
      </c>
      <c r="B18" s="4" t="s">
        <v>4</v>
      </c>
      <c r="C18" s="5" t="s">
        <v>22</v>
      </c>
      <c r="D18" s="23">
        <f t="shared" ref="D18:F18" si="3">SUM(D19:D19)</f>
        <v>16276.8</v>
      </c>
      <c r="E18" s="23">
        <f>SUM(E19:E20)</f>
        <v>33663</v>
      </c>
      <c r="F18" s="23">
        <f t="shared" si="3"/>
        <v>17858.900000000001</v>
      </c>
      <c r="G18" s="24">
        <f t="shared" si="0"/>
        <v>53.052015566051757</v>
      </c>
      <c r="H18" s="34">
        <f t="shared" si="1"/>
        <v>109.7199695271798</v>
      </c>
    </row>
    <row r="19" spans="1:8" ht="16.5" customHeight="1" x14ac:dyDescent="0.2">
      <c r="A19" s="40" t="s">
        <v>6</v>
      </c>
      <c r="B19" s="9" t="s">
        <v>8</v>
      </c>
      <c r="C19" s="7" t="s">
        <v>23</v>
      </c>
      <c r="D19" s="25">
        <v>16276.8</v>
      </c>
      <c r="E19" s="26">
        <v>33663</v>
      </c>
      <c r="F19" s="25">
        <v>17858.900000000001</v>
      </c>
      <c r="G19" s="27">
        <f>F19/E19*100</f>
        <v>53.052015566051757</v>
      </c>
      <c r="H19" s="36">
        <f>F19/D19*100</f>
        <v>109.7199695271798</v>
      </c>
    </row>
    <row r="20" spans="1:8" ht="16.5" customHeight="1" x14ac:dyDescent="0.2">
      <c r="A20" s="40" t="s">
        <v>6</v>
      </c>
      <c r="B20" s="9" t="s">
        <v>10</v>
      </c>
      <c r="C20" s="7" t="s">
        <v>91</v>
      </c>
      <c r="D20" s="25">
        <v>0</v>
      </c>
      <c r="E20" s="26">
        <v>0</v>
      </c>
      <c r="F20" s="25">
        <v>0</v>
      </c>
      <c r="G20" s="62" t="s">
        <v>108</v>
      </c>
      <c r="H20" s="38" t="s">
        <v>108</v>
      </c>
    </row>
    <row r="21" spans="1:8" ht="28.5" x14ac:dyDescent="0.2">
      <c r="A21" s="39" t="s">
        <v>8</v>
      </c>
      <c r="B21" s="4" t="s">
        <v>4</v>
      </c>
      <c r="C21" s="5" t="s">
        <v>24</v>
      </c>
      <c r="D21" s="23">
        <f t="shared" ref="D21" si="4">SUM(D22:D25)</f>
        <v>532255.30000000005</v>
      </c>
      <c r="E21" s="23">
        <f t="shared" ref="E21:F21" si="5">SUM(E22:E25)</f>
        <v>866658.70000000007</v>
      </c>
      <c r="F21" s="23">
        <f t="shared" si="5"/>
        <v>518507.4</v>
      </c>
      <c r="G21" s="24">
        <f t="shared" si="0"/>
        <v>59.828326883466353</v>
      </c>
      <c r="H21" s="34">
        <f t="shared" si="1"/>
        <v>97.417047796424001</v>
      </c>
    </row>
    <row r="22" spans="1:8" ht="15" x14ac:dyDescent="0.2">
      <c r="A22" s="41" t="s">
        <v>8</v>
      </c>
      <c r="B22" s="10" t="s">
        <v>10</v>
      </c>
      <c r="C22" s="11" t="s">
        <v>25</v>
      </c>
      <c r="D22" s="28">
        <v>65610.899999999994</v>
      </c>
      <c r="E22" s="26">
        <v>78163.5</v>
      </c>
      <c r="F22" s="28">
        <v>57627.7</v>
      </c>
      <c r="G22" s="27">
        <f t="shared" si="0"/>
        <v>73.727123273650747</v>
      </c>
      <c r="H22" s="36">
        <f t="shared" si="1"/>
        <v>87.832509537287251</v>
      </c>
    </row>
    <row r="23" spans="1:8" ht="16.5" customHeight="1" x14ac:dyDescent="0.2">
      <c r="A23" s="41" t="s">
        <v>8</v>
      </c>
      <c r="B23" s="10" t="s">
        <v>26</v>
      </c>
      <c r="C23" s="12" t="s">
        <v>106</v>
      </c>
      <c r="D23" s="28">
        <v>151875.6</v>
      </c>
      <c r="E23" s="26">
        <v>95499.1</v>
      </c>
      <c r="F23" s="28">
        <v>35560.9</v>
      </c>
      <c r="G23" s="27">
        <f t="shared" si="0"/>
        <v>37.23689542623962</v>
      </c>
      <c r="H23" s="36">
        <f t="shared" si="1"/>
        <v>23.414491860443679</v>
      </c>
    </row>
    <row r="24" spans="1:8" ht="36.75" customHeight="1" x14ac:dyDescent="0.2">
      <c r="A24" s="41" t="s">
        <v>8</v>
      </c>
      <c r="B24" s="10" t="s">
        <v>18</v>
      </c>
      <c r="C24" s="12" t="s">
        <v>107</v>
      </c>
      <c r="D24" s="28">
        <v>240022.9</v>
      </c>
      <c r="E24" s="26">
        <v>604841.80000000005</v>
      </c>
      <c r="F24" s="28">
        <v>370095.7</v>
      </c>
      <c r="G24" s="27">
        <f t="shared" si="0"/>
        <v>61.188843099137657</v>
      </c>
      <c r="H24" s="36">
        <f t="shared" si="1"/>
        <v>154.19182919629753</v>
      </c>
    </row>
    <row r="25" spans="1:8" ht="30.75" customHeight="1" x14ac:dyDescent="0.2">
      <c r="A25" s="42" t="s">
        <v>8</v>
      </c>
      <c r="B25" s="13" t="s">
        <v>27</v>
      </c>
      <c r="C25" s="12" t="s">
        <v>28</v>
      </c>
      <c r="D25" s="28">
        <v>74745.899999999994</v>
      </c>
      <c r="E25" s="26">
        <v>88154.3</v>
      </c>
      <c r="F25" s="28">
        <v>55223.1</v>
      </c>
      <c r="G25" s="27">
        <f t="shared" si="0"/>
        <v>62.643682724495562</v>
      </c>
      <c r="H25" s="36">
        <f t="shared" si="1"/>
        <v>73.881109197962701</v>
      </c>
    </row>
    <row r="26" spans="1:8" ht="14.25" x14ac:dyDescent="0.2">
      <c r="A26" s="43" t="s">
        <v>10</v>
      </c>
      <c r="B26" s="14" t="s">
        <v>4</v>
      </c>
      <c r="C26" s="15" t="s">
        <v>29</v>
      </c>
      <c r="D26" s="29">
        <f t="shared" ref="D26" si="6">SUM(D27:D36)</f>
        <v>13739881.800000001</v>
      </c>
      <c r="E26" s="29">
        <f t="shared" ref="E26:F26" si="7">SUM(E27:E36)</f>
        <v>20179787.599999998</v>
      </c>
      <c r="F26" s="29">
        <f t="shared" si="7"/>
        <v>13182705.600000001</v>
      </c>
      <c r="G26" s="24">
        <f t="shared" si="0"/>
        <v>65.32628519836355</v>
      </c>
      <c r="H26" s="34">
        <f t="shared" si="1"/>
        <v>95.944825376882065</v>
      </c>
    </row>
    <row r="27" spans="1:8" ht="15" x14ac:dyDescent="0.2">
      <c r="A27" s="42" t="s">
        <v>10</v>
      </c>
      <c r="B27" s="13" t="s">
        <v>3</v>
      </c>
      <c r="C27" s="12" t="s">
        <v>30</v>
      </c>
      <c r="D27" s="28">
        <v>221320.5</v>
      </c>
      <c r="E27" s="26">
        <v>380932.8</v>
      </c>
      <c r="F27" s="28">
        <v>255606.9</v>
      </c>
      <c r="G27" s="27">
        <f t="shared" si="0"/>
        <v>67.100260203374447</v>
      </c>
      <c r="H27" s="36">
        <f t="shared" si="1"/>
        <v>115.49174161453639</v>
      </c>
    </row>
    <row r="28" spans="1:8" ht="15" x14ac:dyDescent="0.2">
      <c r="A28" s="42" t="s">
        <v>10</v>
      </c>
      <c r="B28" s="13" t="s">
        <v>6</v>
      </c>
      <c r="C28" s="12" t="s">
        <v>94</v>
      </c>
      <c r="D28" s="28">
        <v>0</v>
      </c>
      <c r="E28" s="26">
        <v>0</v>
      </c>
      <c r="F28" s="28">
        <v>0</v>
      </c>
      <c r="G28" s="62" t="s">
        <v>108</v>
      </c>
      <c r="H28" s="38" t="s">
        <v>108</v>
      </c>
    </row>
    <row r="29" spans="1:8" ht="17.25" customHeight="1" x14ac:dyDescent="0.2">
      <c r="A29" s="41" t="s">
        <v>10</v>
      </c>
      <c r="B29" s="10" t="s">
        <v>10</v>
      </c>
      <c r="C29" s="11" t="s">
        <v>31</v>
      </c>
      <c r="D29" s="28">
        <v>190.3</v>
      </c>
      <c r="E29" s="26">
        <v>3513.8</v>
      </c>
      <c r="F29" s="28">
        <v>0</v>
      </c>
      <c r="G29" s="27">
        <f t="shared" si="0"/>
        <v>0</v>
      </c>
      <c r="H29" s="38" t="s">
        <v>108</v>
      </c>
    </row>
    <row r="30" spans="1:8" ht="15" x14ac:dyDescent="0.2">
      <c r="A30" s="41" t="s">
        <v>10</v>
      </c>
      <c r="B30" s="10" t="s">
        <v>12</v>
      </c>
      <c r="C30" s="11" t="s">
        <v>32</v>
      </c>
      <c r="D30" s="28">
        <v>1303767.2</v>
      </c>
      <c r="E30" s="26">
        <v>1979383.8</v>
      </c>
      <c r="F30" s="28">
        <v>1412612.8</v>
      </c>
      <c r="G30" s="27">
        <f t="shared" si="0"/>
        <v>71.366290862843272</v>
      </c>
      <c r="H30" s="36">
        <f t="shared" si="1"/>
        <v>108.34854566060568</v>
      </c>
    </row>
    <row r="31" spans="1:8" ht="15" x14ac:dyDescent="0.2">
      <c r="A31" s="41" t="s">
        <v>10</v>
      </c>
      <c r="B31" s="10" t="s">
        <v>14</v>
      </c>
      <c r="C31" s="11" t="s">
        <v>33</v>
      </c>
      <c r="D31" s="28">
        <v>104718.39999999999</v>
      </c>
      <c r="E31" s="26">
        <v>30089.5</v>
      </c>
      <c r="F31" s="28">
        <v>7084.8</v>
      </c>
      <c r="G31" s="27">
        <f t="shared" si="0"/>
        <v>23.545755163761445</v>
      </c>
      <c r="H31" s="36">
        <f t="shared" si="1"/>
        <v>6.7655731943956372</v>
      </c>
    </row>
    <row r="32" spans="1:8" ht="15" x14ac:dyDescent="0.2">
      <c r="A32" s="41" t="s">
        <v>10</v>
      </c>
      <c r="B32" s="10" t="s">
        <v>16</v>
      </c>
      <c r="C32" s="12" t="s">
        <v>34</v>
      </c>
      <c r="D32" s="28">
        <v>302228.40000000002</v>
      </c>
      <c r="E32" s="26">
        <v>477140.4</v>
      </c>
      <c r="F32" s="28">
        <v>309757.09999999998</v>
      </c>
      <c r="G32" s="27">
        <f t="shared" si="0"/>
        <v>64.91948701053191</v>
      </c>
      <c r="H32" s="36">
        <f t="shared" si="1"/>
        <v>102.4910630503288</v>
      </c>
    </row>
    <row r="33" spans="1:8" ht="15" x14ac:dyDescent="0.2">
      <c r="A33" s="41" t="s">
        <v>10</v>
      </c>
      <c r="B33" s="10" t="s">
        <v>35</v>
      </c>
      <c r="C33" s="11" t="s">
        <v>36</v>
      </c>
      <c r="D33" s="28">
        <v>1056773.6000000001</v>
      </c>
      <c r="E33" s="26">
        <v>1508696.4</v>
      </c>
      <c r="F33" s="28">
        <v>1153249.8</v>
      </c>
      <c r="G33" s="27">
        <f t="shared" si="0"/>
        <v>76.440150582980124</v>
      </c>
      <c r="H33" s="36">
        <f t="shared" si="1"/>
        <v>109.12931587238741</v>
      </c>
    </row>
    <row r="34" spans="1:8" ht="15" x14ac:dyDescent="0.2">
      <c r="A34" s="41" t="s">
        <v>10</v>
      </c>
      <c r="B34" s="13" t="s">
        <v>26</v>
      </c>
      <c r="C34" s="12" t="s">
        <v>37</v>
      </c>
      <c r="D34" s="28">
        <v>7770855.2000000002</v>
      </c>
      <c r="E34" s="26">
        <v>12645120.800000001</v>
      </c>
      <c r="F34" s="28">
        <v>7973815.4000000004</v>
      </c>
      <c r="G34" s="27">
        <f t="shared" si="0"/>
        <v>63.058435946297955</v>
      </c>
      <c r="H34" s="36">
        <f t="shared" si="1"/>
        <v>102.61181291860902</v>
      </c>
    </row>
    <row r="35" spans="1:8" ht="15" x14ac:dyDescent="0.2">
      <c r="A35" s="41" t="s">
        <v>10</v>
      </c>
      <c r="B35" s="13" t="s">
        <v>18</v>
      </c>
      <c r="C35" s="11" t="s">
        <v>38</v>
      </c>
      <c r="D35" s="28">
        <v>301505.8</v>
      </c>
      <c r="E35" s="26">
        <v>408627.20000000001</v>
      </c>
      <c r="F35" s="28">
        <v>251079.9</v>
      </c>
      <c r="G35" s="27">
        <f t="shared" si="0"/>
        <v>61.444734956459094</v>
      </c>
      <c r="H35" s="36">
        <f t="shared" si="1"/>
        <v>83.275313443389805</v>
      </c>
    </row>
    <row r="36" spans="1:8" ht="16.5" customHeight="1" x14ac:dyDescent="0.2">
      <c r="A36" s="41" t="s">
        <v>10</v>
      </c>
      <c r="B36" s="13" t="s">
        <v>39</v>
      </c>
      <c r="C36" s="11" t="s">
        <v>40</v>
      </c>
      <c r="D36" s="28">
        <v>2678522.4</v>
      </c>
      <c r="E36" s="26">
        <v>2746282.9</v>
      </c>
      <c r="F36" s="28">
        <v>1819498.9</v>
      </c>
      <c r="G36" s="27">
        <f t="shared" si="0"/>
        <v>66.253148938151995</v>
      </c>
      <c r="H36" s="36">
        <f t="shared" si="1"/>
        <v>67.929202309452407</v>
      </c>
    </row>
    <row r="37" spans="1:8" ht="14.25" x14ac:dyDescent="0.2">
      <c r="A37" s="39" t="s">
        <v>12</v>
      </c>
      <c r="B37" s="4" t="s">
        <v>4</v>
      </c>
      <c r="C37" s="5" t="s">
        <v>41</v>
      </c>
      <c r="D37" s="23">
        <f t="shared" ref="D37" si="8">SUM(D39:D42)+D38</f>
        <v>4408653.9000000004</v>
      </c>
      <c r="E37" s="23">
        <f t="shared" ref="E37:F37" si="9">SUM(E39:E42)+E38</f>
        <v>9662623.3000000007</v>
      </c>
      <c r="F37" s="23">
        <f t="shared" si="9"/>
        <v>4952703.4000000004</v>
      </c>
      <c r="G37" s="24">
        <f t="shared" si="0"/>
        <v>51.256302209359653</v>
      </c>
      <c r="H37" s="34">
        <f t="shared" si="1"/>
        <v>112.34049014371483</v>
      </c>
    </row>
    <row r="38" spans="1:8" ht="15" x14ac:dyDescent="0.2">
      <c r="A38" s="41" t="s">
        <v>12</v>
      </c>
      <c r="B38" s="13" t="s">
        <v>3</v>
      </c>
      <c r="C38" s="7" t="s">
        <v>42</v>
      </c>
      <c r="D38" s="25">
        <v>860241.5</v>
      </c>
      <c r="E38" s="26">
        <v>1832647.9</v>
      </c>
      <c r="F38" s="25">
        <v>730266.7</v>
      </c>
      <c r="G38" s="27">
        <f t="shared" si="0"/>
        <v>39.847627031902853</v>
      </c>
      <c r="H38" s="36">
        <f t="shared" si="1"/>
        <v>84.890894010577256</v>
      </c>
    </row>
    <row r="39" spans="1:8" ht="15" x14ac:dyDescent="0.2">
      <c r="A39" s="40" t="s">
        <v>12</v>
      </c>
      <c r="B39" s="9" t="s">
        <v>6</v>
      </c>
      <c r="C39" s="7" t="s">
        <v>43</v>
      </c>
      <c r="D39" s="25">
        <v>1571513.6</v>
      </c>
      <c r="E39" s="26">
        <v>3202314.4</v>
      </c>
      <c r="F39" s="25">
        <v>1591746.6</v>
      </c>
      <c r="G39" s="27">
        <f t="shared" si="0"/>
        <v>49.706131290544121</v>
      </c>
      <c r="H39" s="36">
        <f t="shared" si="1"/>
        <v>101.28748488081808</v>
      </c>
    </row>
    <row r="40" spans="1:8" ht="15" x14ac:dyDescent="0.2">
      <c r="A40" s="40" t="s">
        <v>12</v>
      </c>
      <c r="B40" s="9" t="s">
        <v>8</v>
      </c>
      <c r="C40" s="7" t="s">
        <v>44</v>
      </c>
      <c r="D40" s="25">
        <v>1764744</v>
      </c>
      <c r="E40" s="26">
        <v>4093732</v>
      </c>
      <c r="F40" s="25">
        <v>2320855.1</v>
      </c>
      <c r="G40" s="27">
        <f t="shared" si="0"/>
        <v>56.692892939743004</v>
      </c>
      <c r="H40" s="36">
        <f t="shared" si="1"/>
        <v>131.51228166804933</v>
      </c>
    </row>
    <row r="41" spans="1:8" ht="30" x14ac:dyDescent="0.2">
      <c r="A41" s="40" t="s">
        <v>12</v>
      </c>
      <c r="B41" s="9" t="s">
        <v>10</v>
      </c>
      <c r="C41" s="7" t="s">
        <v>95</v>
      </c>
      <c r="D41" s="25">
        <v>0</v>
      </c>
      <c r="E41" s="26">
        <v>0</v>
      </c>
      <c r="F41" s="25">
        <v>0</v>
      </c>
      <c r="G41" s="62" t="s">
        <v>108</v>
      </c>
      <c r="H41" s="38" t="s">
        <v>108</v>
      </c>
    </row>
    <row r="42" spans="1:8" ht="17.25" customHeight="1" x14ac:dyDescent="0.2">
      <c r="A42" s="41" t="s">
        <v>12</v>
      </c>
      <c r="B42" s="13" t="s">
        <v>12</v>
      </c>
      <c r="C42" s="8" t="s">
        <v>45</v>
      </c>
      <c r="D42" s="25">
        <v>212154.8</v>
      </c>
      <c r="E42" s="26">
        <v>533929</v>
      </c>
      <c r="F42" s="25">
        <v>309835</v>
      </c>
      <c r="G42" s="27">
        <f t="shared" si="0"/>
        <v>58.029251080199806</v>
      </c>
      <c r="H42" s="36">
        <f t="shared" si="1"/>
        <v>146.04194672946358</v>
      </c>
    </row>
    <row r="43" spans="1:8" ht="14.25" x14ac:dyDescent="0.2">
      <c r="A43" s="39" t="s">
        <v>14</v>
      </c>
      <c r="B43" s="4" t="s">
        <v>4</v>
      </c>
      <c r="C43" s="5" t="s">
        <v>46</v>
      </c>
      <c r="D43" s="29">
        <f t="shared" ref="D43" si="10">SUM(D44:D47)</f>
        <v>105764.1</v>
      </c>
      <c r="E43" s="29">
        <f t="shared" ref="E43:F43" si="11">SUM(E44:E47)</f>
        <v>231285.5</v>
      </c>
      <c r="F43" s="29">
        <f t="shared" si="11"/>
        <v>88875.8</v>
      </c>
      <c r="G43" s="24">
        <f t="shared" si="0"/>
        <v>38.426879333118592</v>
      </c>
      <c r="H43" s="34">
        <f t="shared" si="1"/>
        <v>84.0321054119498</v>
      </c>
    </row>
    <row r="44" spans="1:8" ht="15" x14ac:dyDescent="0.2">
      <c r="A44" s="40" t="s">
        <v>14</v>
      </c>
      <c r="B44" s="9" t="s">
        <v>3</v>
      </c>
      <c r="C44" s="7" t="s">
        <v>47</v>
      </c>
      <c r="D44" s="28">
        <v>0</v>
      </c>
      <c r="E44" s="26">
        <v>0</v>
      </c>
      <c r="F44" s="28">
        <v>0</v>
      </c>
      <c r="G44" s="62" t="s">
        <v>108</v>
      </c>
      <c r="H44" s="38" t="s">
        <v>108</v>
      </c>
    </row>
    <row r="45" spans="1:8" ht="15" x14ac:dyDescent="0.2">
      <c r="A45" s="40" t="s">
        <v>14</v>
      </c>
      <c r="B45" s="9" t="s">
        <v>6</v>
      </c>
      <c r="C45" s="7" t="s">
        <v>97</v>
      </c>
      <c r="D45" s="28">
        <v>0</v>
      </c>
      <c r="E45" s="26">
        <v>0</v>
      </c>
      <c r="F45" s="28">
        <v>0</v>
      </c>
      <c r="G45" s="62" t="s">
        <v>108</v>
      </c>
      <c r="H45" s="38" t="s">
        <v>108</v>
      </c>
    </row>
    <row r="46" spans="1:8" ht="30" x14ac:dyDescent="0.2">
      <c r="A46" s="41" t="s">
        <v>14</v>
      </c>
      <c r="B46" s="13" t="s">
        <v>8</v>
      </c>
      <c r="C46" s="12" t="s">
        <v>48</v>
      </c>
      <c r="D46" s="28">
        <v>93861.5</v>
      </c>
      <c r="E46" s="26">
        <v>213185.9</v>
      </c>
      <c r="F46" s="28">
        <v>78350.2</v>
      </c>
      <c r="G46" s="27">
        <f t="shared" si="0"/>
        <v>36.752055365762928</v>
      </c>
      <c r="H46" s="36">
        <f t="shared" si="1"/>
        <v>83.474267937333195</v>
      </c>
    </row>
    <row r="47" spans="1:8" ht="17.25" customHeight="1" x14ac:dyDescent="0.2">
      <c r="A47" s="41" t="s">
        <v>14</v>
      </c>
      <c r="B47" s="13" t="s">
        <v>12</v>
      </c>
      <c r="C47" s="11" t="s">
        <v>49</v>
      </c>
      <c r="D47" s="28">
        <v>11902.6</v>
      </c>
      <c r="E47" s="26">
        <v>18099.599999999999</v>
      </c>
      <c r="F47" s="28">
        <v>10525.6</v>
      </c>
      <c r="G47" s="27">
        <f t="shared" si="0"/>
        <v>58.153771354063075</v>
      </c>
      <c r="H47" s="36">
        <f t="shared" si="1"/>
        <v>88.431099087594305</v>
      </c>
    </row>
    <row r="48" spans="1:8" ht="14.25" x14ac:dyDescent="0.2">
      <c r="A48" s="39" t="s">
        <v>16</v>
      </c>
      <c r="B48" s="4" t="s">
        <v>4</v>
      </c>
      <c r="C48" s="5" t="s">
        <v>50</v>
      </c>
      <c r="D48" s="23">
        <f t="shared" ref="D48" si="12">SUM(D49:D56)</f>
        <v>13597134.9</v>
      </c>
      <c r="E48" s="23">
        <f t="shared" ref="E48:F48" si="13">SUM(E49:E56)</f>
        <v>24026478.099999998</v>
      </c>
      <c r="F48" s="23">
        <f t="shared" si="13"/>
        <v>14378231.300000001</v>
      </c>
      <c r="G48" s="24">
        <f t="shared" si="0"/>
        <v>59.843274741128219</v>
      </c>
      <c r="H48" s="34">
        <f t="shared" si="1"/>
        <v>105.74456608502135</v>
      </c>
    </row>
    <row r="49" spans="1:8" ht="15" x14ac:dyDescent="0.2">
      <c r="A49" s="35" t="s">
        <v>16</v>
      </c>
      <c r="B49" s="16" t="s">
        <v>3</v>
      </c>
      <c r="C49" s="8" t="s">
        <v>51</v>
      </c>
      <c r="D49" s="25">
        <v>3131235.6</v>
      </c>
      <c r="E49" s="26">
        <v>6870467.4000000004</v>
      </c>
      <c r="F49" s="25">
        <v>3782362.2</v>
      </c>
      <c r="G49" s="27">
        <f t="shared" si="0"/>
        <v>55.052472849227115</v>
      </c>
      <c r="H49" s="36">
        <f t="shared" si="1"/>
        <v>120.79455790551181</v>
      </c>
    </row>
    <row r="50" spans="1:8" ht="15" x14ac:dyDescent="0.2">
      <c r="A50" s="35" t="s">
        <v>16</v>
      </c>
      <c r="B50" s="16" t="s">
        <v>6</v>
      </c>
      <c r="C50" s="8" t="s">
        <v>52</v>
      </c>
      <c r="D50" s="25">
        <v>6913640.7000000002</v>
      </c>
      <c r="E50" s="26">
        <v>11174849.699999999</v>
      </c>
      <c r="F50" s="25">
        <v>6593270.0999999996</v>
      </c>
      <c r="G50" s="27">
        <f t="shared" si="0"/>
        <v>59.000973409065182</v>
      </c>
      <c r="H50" s="36">
        <f t="shared" si="1"/>
        <v>95.366108626385511</v>
      </c>
    </row>
    <row r="51" spans="1:8" ht="15" x14ac:dyDescent="0.2">
      <c r="A51" s="35" t="s">
        <v>16</v>
      </c>
      <c r="B51" s="16" t="s">
        <v>8</v>
      </c>
      <c r="C51" s="8" t="s">
        <v>53</v>
      </c>
      <c r="D51" s="25">
        <v>1127594.2</v>
      </c>
      <c r="E51" s="26">
        <v>1772864.7</v>
      </c>
      <c r="F51" s="25">
        <v>1228537.3999999999</v>
      </c>
      <c r="G51" s="27">
        <f t="shared" si="0"/>
        <v>69.296737647266596</v>
      </c>
      <c r="H51" s="36">
        <f t="shared" si="1"/>
        <v>108.9520857769577</v>
      </c>
    </row>
    <row r="52" spans="1:8" ht="15" x14ac:dyDescent="0.2">
      <c r="A52" s="35" t="s">
        <v>16</v>
      </c>
      <c r="B52" s="16" t="s">
        <v>10</v>
      </c>
      <c r="C52" s="8" t="s">
        <v>54</v>
      </c>
      <c r="D52" s="25">
        <v>1149922.6000000001</v>
      </c>
      <c r="E52" s="26">
        <v>1658436.9</v>
      </c>
      <c r="F52" s="25">
        <v>1239110</v>
      </c>
      <c r="G52" s="27">
        <f t="shared" si="0"/>
        <v>74.715534850918957</v>
      </c>
      <c r="H52" s="36">
        <f t="shared" si="1"/>
        <v>107.75594809598488</v>
      </c>
    </row>
    <row r="53" spans="1:8" ht="28.5" customHeight="1" x14ac:dyDescent="0.2">
      <c r="A53" s="35" t="s">
        <v>16</v>
      </c>
      <c r="B53" s="16" t="s">
        <v>12</v>
      </c>
      <c r="C53" s="7" t="s">
        <v>55</v>
      </c>
      <c r="D53" s="25">
        <v>374711.3</v>
      </c>
      <c r="E53" s="26">
        <v>719469.9</v>
      </c>
      <c r="F53" s="25">
        <v>373116.7</v>
      </c>
      <c r="G53" s="27">
        <f t="shared" si="0"/>
        <v>51.859945773964967</v>
      </c>
      <c r="H53" s="36">
        <f t="shared" si="1"/>
        <v>99.574445713273136</v>
      </c>
    </row>
    <row r="54" spans="1:8" ht="16.5" customHeight="1" x14ac:dyDescent="0.2">
      <c r="A54" s="35" t="s">
        <v>16</v>
      </c>
      <c r="B54" s="16" t="s">
        <v>14</v>
      </c>
      <c r="C54" s="7" t="s">
        <v>98</v>
      </c>
      <c r="D54" s="25">
        <v>0</v>
      </c>
      <c r="E54" s="26">
        <v>0</v>
      </c>
      <c r="F54" s="25">
        <v>0</v>
      </c>
      <c r="G54" s="62" t="s">
        <v>108</v>
      </c>
      <c r="H54" s="38" t="s">
        <v>108</v>
      </c>
    </row>
    <row r="55" spans="1:8" ht="15.75" customHeight="1" x14ac:dyDescent="0.2">
      <c r="A55" s="35" t="s">
        <v>16</v>
      </c>
      <c r="B55" s="6" t="s">
        <v>16</v>
      </c>
      <c r="C55" s="8" t="s">
        <v>90</v>
      </c>
      <c r="D55" s="25">
        <v>212994.2</v>
      </c>
      <c r="E55" s="26">
        <v>765503.4</v>
      </c>
      <c r="F55" s="25">
        <v>491944.3</v>
      </c>
      <c r="G55" s="27">
        <f t="shared" si="0"/>
        <v>64.26415610956137</v>
      </c>
      <c r="H55" s="36">
        <f t="shared" si="1"/>
        <v>230.9660544747228</v>
      </c>
    </row>
    <row r="56" spans="1:8" ht="15" x14ac:dyDescent="0.2">
      <c r="A56" s="35" t="s">
        <v>16</v>
      </c>
      <c r="B56" s="6" t="s">
        <v>26</v>
      </c>
      <c r="C56" s="8" t="s">
        <v>56</v>
      </c>
      <c r="D56" s="25">
        <v>687036.3</v>
      </c>
      <c r="E56" s="26">
        <v>1064886.1000000001</v>
      </c>
      <c r="F56" s="25">
        <v>669890.6</v>
      </c>
      <c r="G56" s="27">
        <f t="shared" si="0"/>
        <v>62.90725364900527</v>
      </c>
      <c r="H56" s="36">
        <f t="shared" si="1"/>
        <v>97.504396783692499</v>
      </c>
    </row>
    <row r="57" spans="1:8" ht="14.25" x14ac:dyDescent="0.2">
      <c r="A57" s="39" t="s">
        <v>35</v>
      </c>
      <c r="B57" s="4" t="s">
        <v>4</v>
      </c>
      <c r="C57" s="5" t="s">
        <v>57</v>
      </c>
      <c r="D57" s="23">
        <f>SUM(D58:D60)</f>
        <v>1990914.2</v>
      </c>
      <c r="E57" s="23">
        <f>SUM(E58:E60)</f>
        <v>3634494.3</v>
      </c>
      <c r="F57" s="23">
        <f>SUM(F58:F60)</f>
        <v>2294504.2999999998</v>
      </c>
      <c r="G57" s="24">
        <f t="shared" si="0"/>
        <v>63.131322010877824</v>
      </c>
      <c r="H57" s="34">
        <f t="shared" si="1"/>
        <v>115.24877867665015</v>
      </c>
    </row>
    <row r="58" spans="1:8" ht="15" x14ac:dyDescent="0.2">
      <c r="A58" s="41" t="s">
        <v>35</v>
      </c>
      <c r="B58" s="16" t="s">
        <v>3</v>
      </c>
      <c r="C58" s="11" t="s">
        <v>58</v>
      </c>
      <c r="D58" s="28">
        <v>1783652.2</v>
      </c>
      <c r="E58" s="26">
        <v>3167015.8</v>
      </c>
      <c r="F58" s="28">
        <v>2031995.7</v>
      </c>
      <c r="G58" s="27">
        <f t="shared" si="0"/>
        <v>64.161211320764494</v>
      </c>
      <c r="H58" s="36">
        <f t="shared" si="1"/>
        <v>113.92331419768944</v>
      </c>
    </row>
    <row r="59" spans="1:8" ht="15" x14ac:dyDescent="0.2">
      <c r="A59" s="41" t="s">
        <v>35</v>
      </c>
      <c r="B59" s="16" t="s">
        <v>6</v>
      </c>
      <c r="C59" s="11" t="s">
        <v>92</v>
      </c>
      <c r="D59" s="28">
        <v>4517.3</v>
      </c>
      <c r="E59" s="26">
        <v>4785.6000000000004</v>
      </c>
      <c r="F59" s="28">
        <v>3353.2</v>
      </c>
      <c r="G59" s="27">
        <f t="shared" si="0"/>
        <v>70.068538950183878</v>
      </c>
      <c r="H59" s="36">
        <f t="shared" si="1"/>
        <v>74.230181745733063</v>
      </c>
    </row>
    <row r="60" spans="1:8" ht="17.25" customHeight="1" x14ac:dyDescent="0.2">
      <c r="A60" s="41" t="s">
        <v>35</v>
      </c>
      <c r="B60" s="6" t="s">
        <v>10</v>
      </c>
      <c r="C60" s="12" t="s">
        <v>59</v>
      </c>
      <c r="D60" s="28">
        <v>202744.7</v>
      </c>
      <c r="E60" s="26">
        <v>462692.9</v>
      </c>
      <c r="F60" s="28">
        <v>259155.4</v>
      </c>
      <c r="G60" s="27">
        <f t="shared" si="0"/>
        <v>56.010239188887489</v>
      </c>
      <c r="H60" s="36">
        <f t="shared" si="1"/>
        <v>127.82351400554491</v>
      </c>
    </row>
    <row r="61" spans="1:8" ht="14.25" x14ac:dyDescent="0.2">
      <c r="A61" s="39" t="s">
        <v>26</v>
      </c>
      <c r="B61" s="4" t="s">
        <v>4</v>
      </c>
      <c r="C61" s="5" t="s">
        <v>60</v>
      </c>
      <c r="D61" s="23">
        <f t="shared" ref="D61" si="14">SUM(D62:D68)</f>
        <v>7101533.2999999998</v>
      </c>
      <c r="E61" s="23">
        <f t="shared" ref="E61:F61" si="15">SUM(E62:E68)</f>
        <v>10397464.1</v>
      </c>
      <c r="F61" s="23">
        <f t="shared" si="15"/>
        <v>7402241.7000000002</v>
      </c>
      <c r="G61" s="24">
        <f t="shared" si="0"/>
        <v>71.192760357787634</v>
      </c>
      <c r="H61" s="34">
        <f t="shared" si="1"/>
        <v>104.23441512271722</v>
      </c>
    </row>
    <row r="62" spans="1:8" ht="15" x14ac:dyDescent="0.2">
      <c r="A62" s="41" t="s">
        <v>26</v>
      </c>
      <c r="B62" s="17" t="s">
        <v>3</v>
      </c>
      <c r="C62" s="12" t="s">
        <v>61</v>
      </c>
      <c r="D62" s="28">
        <v>2041136.7</v>
      </c>
      <c r="E62" s="26">
        <v>3158605.7</v>
      </c>
      <c r="F62" s="28">
        <v>1828790.1</v>
      </c>
      <c r="G62" s="27">
        <f t="shared" si="0"/>
        <v>57.898651294145388</v>
      </c>
      <c r="H62" s="36">
        <f t="shared" si="1"/>
        <v>89.596649749132439</v>
      </c>
    </row>
    <row r="63" spans="1:8" ht="15" x14ac:dyDescent="0.2">
      <c r="A63" s="41" t="s">
        <v>26</v>
      </c>
      <c r="B63" s="13" t="s">
        <v>6</v>
      </c>
      <c r="C63" s="12" t="s">
        <v>62</v>
      </c>
      <c r="D63" s="28">
        <v>511562.7</v>
      </c>
      <c r="E63" s="26">
        <v>1108080.3999999999</v>
      </c>
      <c r="F63" s="28">
        <v>561210.30000000005</v>
      </c>
      <c r="G63" s="27">
        <f t="shared" si="0"/>
        <v>50.647073984884138</v>
      </c>
      <c r="H63" s="36">
        <f t="shared" si="1"/>
        <v>109.70508600412032</v>
      </c>
    </row>
    <row r="64" spans="1:8" ht="15" x14ac:dyDescent="0.2">
      <c r="A64" s="41" t="s">
        <v>26</v>
      </c>
      <c r="B64" s="13" t="s">
        <v>10</v>
      </c>
      <c r="C64" s="12" t="s">
        <v>63</v>
      </c>
      <c r="D64" s="28">
        <v>38585.9</v>
      </c>
      <c r="E64" s="26">
        <v>101183.6</v>
      </c>
      <c r="F64" s="28">
        <v>43933.2</v>
      </c>
      <c r="G64" s="27">
        <f t="shared" si="0"/>
        <v>43.419289291940586</v>
      </c>
      <c r="H64" s="36">
        <f t="shared" si="1"/>
        <v>113.85817098992118</v>
      </c>
    </row>
    <row r="65" spans="1:8" ht="15" x14ac:dyDescent="0.2">
      <c r="A65" s="41" t="s">
        <v>26</v>
      </c>
      <c r="B65" s="13" t="s">
        <v>12</v>
      </c>
      <c r="C65" s="12" t="s">
        <v>64</v>
      </c>
      <c r="D65" s="28">
        <v>150380.79999999999</v>
      </c>
      <c r="E65" s="26">
        <v>264314.90000000002</v>
      </c>
      <c r="F65" s="28">
        <v>188644.9</v>
      </c>
      <c r="G65" s="27">
        <f t="shared" si="0"/>
        <v>71.371269648438272</v>
      </c>
      <c r="H65" s="36">
        <f t="shared" si="1"/>
        <v>125.44480412393074</v>
      </c>
    </row>
    <row r="66" spans="1:8" ht="30.75" customHeight="1" x14ac:dyDescent="0.2">
      <c r="A66" s="41" t="s">
        <v>26</v>
      </c>
      <c r="B66" s="13" t="s">
        <v>14</v>
      </c>
      <c r="C66" s="12" t="s">
        <v>65</v>
      </c>
      <c r="D66" s="28">
        <v>105820</v>
      </c>
      <c r="E66" s="26">
        <v>106519.1</v>
      </c>
      <c r="F66" s="28">
        <v>101778.6</v>
      </c>
      <c r="G66" s="27">
        <f t="shared" si="0"/>
        <v>95.549624433552296</v>
      </c>
      <c r="H66" s="36">
        <f t="shared" si="1"/>
        <v>96.180873180873178</v>
      </c>
    </row>
    <row r="67" spans="1:8" ht="28.5" customHeight="1" x14ac:dyDescent="0.2">
      <c r="A67" s="41" t="s">
        <v>26</v>
      </c>
      <c r="B67" s="13" t="s">
        <v>35</v>
      </c>
      <c r="C67" s="12" t="s">
        <v>99</v>
      </c>
      <c r="D67" s="28">
        <v>0</v>
      </c>
      <c r="E67" s="26">
        <v>0</v>
      </c>
      <c r="F67" s="28">
        <v>0</v>
      </c>
      <c r="G67" s="62" t="s">
        <v>108</v>
      </c>
      <c r="H67" s="38" t="s">
        <v>108</v>
      </c>
    </row>
    <row r="68" spans="1:8" ht="17.25" customHeight="1" x14ac:dyDescent="0.2">
      <c r="A68" s="41" t="s">
        <v>26</v>
      </c>
      <c r="B68" s="13" t="s">
        <v>26</v>
      </c>
      <c r="C68" s="12" t="s">
        <v>66</v>
      </c>
      <c r="D68" s="28">
        <v>4254047.2</v>
      </c>
      <c r="E68" s="26">
        <v>5658760.4000000004</v>
      </c>
      <c r="F68" s="28">
        <v>4677884.5999999996</v>
      </c>
      <c r="G68" s="27">
        <f t="shared" si="0"/>
        <v>82.666242592635655</v>
      </c>
      <c r="H68" s="36">
        <f t="shared" si="1"/>
        <v>109.96315696732277</v>
      </c>
    </row>
    <row r="69" spans="1:8" ht="14.25" x14ac:dyDescent="0.2">
      <c r="A69" s="39" t="s">
        <v>18</v>
      </c>
      <c r="B69" s="4" t="s">
        <v>4</v>
      </c>
      <c r="C69" s="5" t="s">
        <v>67</v>
      </c>
      <c r="D69" s="23">
        <f t="shared" ref="D69" si="16">SUM(D70:D74)</f>
        <v>12089713.4</v>
      </c>
      <c r="E69" s="23">
        <f t="shared" ref="E69:F69" si="17">SUM(E70:E74)</f>
        <v>18567072.199999999</v>
      </c>
      <c r="F69" s="23">
        <f t="shared" si="17"/>
        <v>13104720.700000001</v>
      </c>
      <c r="G69" s="24">
        <f t="shared" si="0"/>
        <v>70.580437016881973</v>
      </c>
      <c r="H69" s="34">
        <f t="shared" si="1"/>
        <v>108.395627476165</v>
      </c>
    </row>
    <row r="70" spans="1:8" ht="15" x14ac:dyDescent="0.2">
      <c r="A70" s="40" t="s">
        <v>18</v>
      </c>
      <c r="B70" s="9" t="s">
        <v>3</v>
      </c>
      <c r="C70" s="7" t="s">
        <v>68</v>
      </c>
      <c r="D70" s="25">
        <v>338818.3</v>
      </c>
      <c r="E70" s="26">
        <v>511889.7</v>
      </c>
      <c r="F70" s="25">
        <v>362076.1</v>
      </c>
      <c r="G70" s="27">
        <f t="shared" si="0"/>
        <v>70.733226318091567</v>
      </c>
      <c r="H70" s="36">
        <f t="shared" si="1"/>
        <v>106.86438719514264</v>
      </c>
    </row>
    <row r="71" spans="1:8" ht="15" x14ac:dyDescent="0.2">
      <c r="A71" s="41" t="s">
        <v>18</v>
      </c>
      <c r="B71" s="10" t="s">
        <v>6</v>
      </c>
      <c r="C71" s="11" t="s">
        <v>69</v>
      </c>
      <c r="D71" s="28">
        <v>1454379.5</v>
      </c>
      <c r="E71" s="26">
        <v>1939540.8</v>
      </c>
      <c r="F71" s="28">
        <v>1378346.9</v>
      </c>
      <c r="G71" s="27">
        <f t="shared" si="0"/>
        <v>71.065630586373842</v>
      </c>
      <c r="H71" s="36">
        <f t="shared" si="1"/>
        <v>94.772162286390866</v>
      </c>
    </row>
    <row r="72" spans="1:8" ht="15" x14ac:dyDescent="0.2">
      <c r="A72" s="41" t="s">
        <v>18</v>
      </c>
      <c r="B72" s="10" t="s">
        <v>8</v>
      </c>
      <c r="C72" s="11" t="s">
        <v>70</v>
      </c>
      <c r="D72" s="28">
        <v>6596024.7000000002</v>
      </c>
      <c r="E72" s="26">
        <v>9262066</v>
      </c>
      <c r="F72" s="28">
        <v>6536954.2000000002</v>
      </c>
      <c r="G72" s="27">
        <f t="shared" si="0"/>
        <v>70.577711279535265</v>
      </c>
      <c r="H72" s="36">
        <f t="shared" si="1"/>
        <v>99.104453020013707</v>
      </c>
    </row>
    <row r="73" spans="1:8" ht="15" x14ac:dyDescent="0.2">
      <c r="A73" s="41" t="s">
        <v>18</v>
      </c>
      <c r="B73" s="10" t="s">
        <v>10</v>
      </c>
      <c r="C73" s="12" t="s">
        <v>71</v>
      </c>
      <c r="D73" s="28">
        <v>3277708.1</v>
      </c>
      <c r="E73" s="26">
        <v>5830580.9000000004</v>
      </c>
      <c r="F73" s="28">
        <v>4321768.5999999996</v>
      </c>
      <c r="G73" s="27">
        <f t="shared" si="0"/>
        <v>74.122436068076851</v>
      </c>
      <c r="H73" s="36">
        <f t="shared" si="1"/>
        <v>131.85337034740829</v>
      </c>
    </row>
    <row r="74" spans="1:8" ht="16.5" customHeight="1" x14ac:dyDescent="0.2">
      <c r="A74" s="41" t="s">
        <v>18</v>
      </c>
      <c r="B74" s="17" t="s">
        <v>14</v>
      </c>
      <c r="C74" s="11" t="s">
        <v>72</v>
      </c>
      <c r="D74" s="28">
        <v>422782.8</v>
      </c>
      <c r="E74" s="26">
        <v>1022994.8</v>
      </c>
      <c r="F74" s="28">
        <v>505574.9</v>
      </c>
      <c r="G74" s="27">
        <f t="shared" si="0"/>
        <v>49.421062550855588</v>
      </c>
      <c r="H74" s="36">
        <f t="shared" si="1"/>
        <v>119.58265568041084</v>
      </c>
    </row>
    <row r="75" spans="1:8" ht="14.25" x14ac:dyDescent="0.2">
      <c r="A75" s="43" t="s">
        <v>73</v>
      </c>
      <c r="B75" s="14" t="s">
        <v>4</v>
      </c>
      <c r="C75" s="15" t="s">
        <v>74</v>
      </c>
      <c r="D75" s="29">
        <f t="shared" ref="D75" si="18">SUM(D76:D79)</f>
        <v>1988862.0999999999</v>
      </c>
      <c r="E75" s="29">
        <f t="shared" ref="E75:F75" si="19">SUM(E76:E79)</f>
        <v>3027591.8</v>
      </c>
      <c r="F75" s="29">
        <f t="shared" si="19"/>
        <v>1896169.4</v>
      </c>
      <c r="G75" s="24">
        <f t="shared" si="0"/>
        <v>62.629625301535043</v>
      </c>
      <c r="H75" s="34">
        <f t="shared" si="1"/>
        <v>95.339410409600546</v>
      </c>
    </row>
    <row r="76" spans="1:8" ht="15" x14ac:dyDescent="0.2">
      <c r="A76" s="41" t="s">
        <v>73</v>
      </c>
      <c r="B76" s="10" t="s">
        <v>3</v>
      </c>
      <c r="C76" s="11" t="s">
        <v>75</v>
      </c>
      <c r="D76" s="28">
        <v>434935.1</v>
      </c>
      <c r="E76" s="26">
        <v>679303.7</v>
      </c>
      <c r="F76" s="28">
        <v>443812.2</v>
      </c>
      <c r="G76" s="27">
        <f t="shared" si="0"/>
        <v>65.333399479496435</v>
      </c>
      <c r="H76" s="36">
        <f t="shared" si="1"/>
        <v>102.04101715405356</v>
      </c>
    </row>
    <row r="77" spans="1:8" ht="15" x14ac:dyDescent="0.2">
      <c r="A77" s="41" t="s">
        <v>73</v>
      </c>
      <c r="B77" s="10" t="s">
        <v>6</v>
      </c>
      <c r="C77" s="11" t="s">
        <v>76</v>
      </c>
      <c r="D77" s="28">
        <v>960352.2</v>
      </c>
      <c r="E77" s="26">
        <v>1337937.8</v>
      </c>
      <c r="F77" s="28">
        <v>722046.2</v>
      </c>
      <c r="G77" s="27">
        <f t="shared" si="0"/>
        <v>53.967097723078005</v>
      </c>
      <c r="H77" s="36">
        <f t="shared" si="1"/>
        <v>75.185562130226799</v>
      </c>
    </row>
    <row r="78" spans="1:8" ht="15" x14ac:dyDescent="0.2">
      <c r="A78" s="41" t="s">
        <v>73</v>
      </c>
      <c r="B78" s="10" t="s">
        <v>8</v>
      </c>
      <c r="C78" s="11" t="s">
        <v>77</v>
      </c>
      <c r="D78" s="28">
        <v>533829.5</v>
      </c>
      <c r="E78" s="26">
        <v>909486.9</v>
      </c>
      <c r="F78" s="28">
        <v>659372.69999999995</v>
      </c>
      <c r="G78" s="27">
        <f t="shared" si="0"/>
        <v>72.499416978958138</v>
      </c>
      <c r="H78" s="36">
        <f t="shared" si="1"/>
        <v>123.51747140238597</v>
      </c>
    </row>
    <row r="79" spans="1:8" ht="16.5" customHeight="1" x14ac:dyDescent="0.2">
      <c r="A79" s="41" t="s">
        <v>73</v>
      </c>
      <c r="B79" s="10" t="s">
        <v>12</v>
      </c>
      <c r="C79" s="11" t="s">
        <v>78</v>
      </c>
      <c r="D79" s="28">
        <v>59745.3</v>
      </c>
      <c r="E79" s="26">
        <v>100863.4</v>
      </c>
      <c r="F79" s="28">
        <v>70938.3</v>
      </c>
      <c r="G79" s="27">
        <f t="shared" si="0"/>
        <v>70.33106161402452</v>
      </c>
      <c r="H79" s="36">
        <f t="shared" si="1"/>
        <v>118.7345280716642</v>
      </c>
    </row>
    <row r="80" spans="1:8" ht="14.25" x14ac:dyDescent="0.2">
      <c r="A80" s="43" t="s">
        <v>39</v>
      </c>
      <c r="B80" s="14" t="s">
        <v>4</v>
      </c>
      <c r="C80" s="15" t="s">
        <v>79</v>
      </c>
      <c r="D80" s="29">
        <f t="shared" ref="D80" si="20">SUM(D81:D83)</f>
        <v>429551.7</v>
      </c>
      <c r="E80" s="29">
        <f t="shared" ref="E80:F80" si="21">SUM(E81:E83)</f>
        <v>601056.5</v>
      </c>
      <c r="F80" s="29">
        <f t="shared" si="21"/>
        <v>428943.7</v>
      </c>
      <c r="G80" s="24">
        <f t="shared" ref="G80:G86" si="22">F80/E80*100</f>
        <v>71.364954875290437</v>
      </c>
      <c r="H80" s="34">
        <f t="shared" ref="H80:H86" si="23">F80/D80*100</f>
        <v>99.858457084444083</v>
      </c>
    </row>
    <row r="81" spans="1:8" ht="15" x14ac:dyDescent="0.2">
      <c r="A81" s="41" t="s">
        <v>39</v>
      </c>
      <c r="B81" s="10" t="s">
        <v>3</v>
      </c>
      <c r="C81" s="11" t="s">
        <v>80</v>
      </c>
      <c r="D81" s="28">
        <v>167803.5</v>
      </c>
      <c r="E81" s="26">
        <v>244671.5</v>
      </c>
      <c r="F81" s="28">
        <v>176257.6</v>
      </c>
      <c r="G81" s="27">
        <f t="shared" si="22"/>
        <v>72.038467904925582</v>
      </c>
      <c r="H81" s="36">
        <f t="shared" si="23"/>
        <v>105.03809515296166</v>
      </c>
    </row>
    <row r="82" spans="1:8" ht="15" x14ac:dyDescent="0.2">
      <c r="A82" s="41" t="s">
        <v>39</v>
      </c>
      <c r="B82" s="10" t="s">
        <v>6</v>
      </c>
      <c r="C82" s="11" t="s">
        <v>81</v>
      </c>
      <c r="D82" s="28">
        <v>253604.8</v>
      </c>
      <c r="E82" s="26">
        <v>339644.2</v>
      </c>
      <c r="F82" s="28">
        <v>244768.8</v>
      </c>
      <c r="G82" s="27">
        <f t="shared" si="22"/>
        <v>72.066238728646027</v>
      </c>
      <c r="H82" s="36">
        <f t="shared" si="23"/>
        <v>96.515838816930909</v>
      </c>
    </row>
    <row r="83" spans="1:8" ht="16.5" customHeight="1" x14ac:dyDescent="0.2">
      <c r="A83" s="41" t="s">
        <v>39</v>
      </c>
      <c r="B83" s="10" t="s">
        <v>10</v>
      </c>
      <c r="C83" s="11" t="s">
        <v>82</v>
      </c>
      <c r="D83" s="28">
        <v>8143.4</v>
      </c>
      <c r="E83" s="26">
        <v>16740.8</v>
      </c>
      <c r="F83" s="28">
        <v>7917.3</v>
      </c>
      <c r="G83" s="27">
        <f t="shared" si="22"/>
        <v>47.293438784287495</v>
      </c>
      <c r="H83" s="36">
        <f t="shared" si="23"/>
        <v>97.223518432104527</v>
      </c>
    </row>
    <row r="84" spans="1:8" ht="31.5" x14ac:dyDescent="0.2">
      <c r="A84" s="44" t="s">
        <v>20</v>
      </c>
      <c r="B84" s="18" t="s">
        <v>4</v>
      </c>
      <c r="C84" s="19" t="s">
        <v>104</v>
      </c>
      <c r="D84" s="29">
        <f t="shared" ref="D84:F84" si="24">D85</f>
        <v>165664.29999999999</v>
      </c>
      <c r="E84" s="29">
        <f t="shared" si="24"/>
        <v>275257.5</v>
      </c>
      <c r="F84" s="29">
        <f t="shared" si="24"/>
        <v>149465.29999999999</v>
      </c>
      <c r="G84" s="24">
        <f t="shared" si="22"/>
        <v>54.30017347392895</v>
      </c>
      <c r="H84" s="34">
        <f t="shared" si="23"/>
        <v>90.221791900850093</v>
      </c>
    </row>
    <row r="85" spans="1:8" ht="30.75" customHeight="1" x14ac:dyDescent="0.2">
      <c r="A85" s="41" t="s">
        <v>20</v>
      </c>
      <c r="B85" s="10" t="s">
        <v>3</v>
      </c>
      <c r="C85" s="11" t="s">
        <v>105</v>
      </c>
      <c r="D85" s="28">
        <v>165664.29999999999</v>
      </c>
      <c r="E85" s="26">
        <v>275257.5</v>
      </c>
      <c r="F85" s="28">
        <v>149465.29999999999</v>
      </c>
      <c r="G85" s="27">
        <f t="shared" si="22"/>
        <v>54.30017347392895</v>
      </c>
      <c r="H85" s="36">
        <f t="shared" si="23"/>
        <v>90.221791900850093</v>
      </c>
    </row>
    <row r="86" spans="1:8" ht="42.75" customHeight="1" x14ac:dyDescent="0.2">
      <c r="A86" s="39" t="s">
        <v>27</v>
      </c>
      <c r="B86" s="4" t="s">
        <v>4</v>
      </c>
      <c r="C86" s="5" t="s">
        <v>100</v>
      </c>
      <c r="D86" s="29">
        <f t="shared" ref="D86" si="25">SUM(D87:D89)</f>
        <v>0</v>
      </c>
      <c r="E86" s="29">
        <f t="shared" ref="E86:F86" si="26">SUM(E87:E89)</f>
        <v>325021.3</v>
      </c>
      <c r="F86" s="29">
        <f t="shared" si="26"/>
        <v>0</v>
      </c>
      <c r="G86" s="24">
        <f t="shared" si="22"/>
        <v>0</v>
      </c>
      <c r="H86" s="45" t="s">
        <v>108</v>
      </c>
    </row>
    <row r="87" spans="1:8" ht="45" x14ac:dyDescent="0.2">
      <c r="A87" s="35" t="s">
        <v>27</v>
      </c>
      <c r="B87" s="17" t="s">
        <v>3</v>
      </c>
      <c r="C87" s="7" t="s">
        <v>83</v>
      </c>
      <c r="D87" s="25">
        <v>0</v>
      </c>
      <c r="E87" s="26">
        <v>0</v>
      </c>
      <c r="F87" s="25">
        <v>0</v>
      </c>
      <c r="G87" s="62" t="s">
        <v>108</v>
      </c>
      <c r="H87" s="38" t="s">
        <v>108</v>
      </c>
    </row>
    <row r="88" spans="1:8" ht="15" x14ac:dyDescent="0.25">
      <c r="A88" s="35" t="s">
        <v>27</v>
      </c>
      <c r="B88" s="17" t="s">
        <v>6</v>
      </c>
      <c r="C88" s="30" t="s">
        <v>84</v>
      </c>
      <c r="D88" s="25">
        <v>0</v>
      </c>
      <c r="E88" s="26">
        <v>70845</v>
      </c>
      <c r="F88" s="25">
        <v>0</v>
      </c>
      <c r="G88" s="27">
        <f t="shared" ref="G87:G89" si="27">F88/E88*100</f>
        <v>0</v>
      </c>
      <c r="H88" s="38" t="s">
        <v>108</v>
      </c>
    </row>
    <row r="89" spans="1:8" ht="18" customHeight="1" thickBot="1" x14ac:dyDescent="0.25">
      <c r="A89" s="46">
        <v>14</v>
      </c>
      <c r="B89" s="47" t="s">
        <v>8</v>
      </c>
      <c r="C89" s="48" t="s">
        <v>85</v>
      </c>
      <c r="D89" s="49">
        <v>0</v>
      </c>
      <c r="E89" s="50">
        <v>254176.3</v>
      </c>
      <c r="F89" s="49">
        <v>0</v>
      </c>
      <c r="G89" s="49">
        <f t="shared" si="27"/>
        <v>0</v>
      </c>
      <c r="H89" s="63" t="s">
        <v>108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2021-09-16T08:31:20Z</cp:lastPrinted>
  <dcterms:created xsi:type="dcterms:W3CDTF">2017-11-22T08:09:54Z</dcterms:created>
  <dcterms:modified xsi:type="dcterms:W3CDTF">2021-11-16T06:51:12Z</dcterms:modified>
</cp:coreProperties>
</file>