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250" windowHeight="6540" activeTab="0"/>
  </bookViews>
  <sheets>
    <sheet name="1 кв 2021" sheetId="1" r:id="rId1"/>
  </sheets>
  <definedNames>
    <definedName name="_xlnm.Print_Titles" localSheetId="0">'1 кв 2021'!$A:$A</definedName>
    <definedName name="_xlnm.Print_Area" localSheetId="0">'1 кв 2021'!$A$1:$BO$32</definedName>
  </definedNames>
  <calcPr fullCalcOnLoad="1"/>
</workbook>
</file>

<file path=xl/sharedStrings.xml><?xml version="1.0" encoding="utf-8"?>
<sst xmlns="http://schemas.openxmlformats.org/spreadsheetml/2006/main" count="119" uniqueCount="56">
  <si>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</si>
  <si>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</si>
  <si>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</si>
  <si>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</si>
  <si>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</si>
  <si>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</si>
  <si>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</si>
  <si>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</si>
  <si>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</si>
  <si>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</si>
  <si>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</si>
  <si>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</si>
  <si>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</si>
  <si>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</si>
  <si>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</si>
  <si>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</si>
  <si>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</si>
  <si>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</si>
  <si>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</si>
  <si>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</si>
  <si>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</si>
  <si>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</si>
  <si>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</si>
  <si>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</si>
  <si>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</si>
  <si>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</si>
  <si>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</si>
  <si>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</si>
  <si>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</si>
  <si>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</si>
  <si>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</si>
  <si>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</si>
  <si>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</si>
  <si>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Обеспечение социальных выплат, пособий, компенсации детям, семьям с детьми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</si>
  <si>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</si>
  <si>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первичного воинского учета на территориях, где отсутствуют военные комиссариаты</t>
  </si>
  <si>
    <t xml:space="preserve">ИТОГО </t>
  </si>
  <si>
    <t>ВСЕГО</t>
  </si>
  <si>
    <t xml:space="preserve">Организация исполнения полномочий по обеспечению предоставления гражданам мер социальной поддержки </t>
  </si>
  <si>
    <t>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</si>
  <si>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Субвенции, предоставляемые бюджетам муниципальных образований области в 1 квартале 2018 года</t>
  </si>
  <si>
    <t xml:space="preserve"> Осуществление полномочий на  государственную регистрацию актов гражданского состояния  
(за исключением мероприятий по переводу в электронную форму книг государственной регистрации актов гражданского состояния)</t>
  </si>
  <si>
    <t>Не распределено</t>
  </si>
  <si>
    <t xml:space="preserve">Осуществление переданных полномочий
Российской Федерации по предоставлению отдельных мер социальной
поддержки граждан, подвергшихся воздействию радиации
</t>
  </si>
  <si>
    <t>Субвенции, предоставляемые бюджетам муниципальных образований области в 1 квартале 2021 года</t>
  </si>
  <si>
    <t>Исполнение государственных полномочий на  государственную регистрацию актов гражданского состояния</t>
  </si>
  <si>
    <t>Формирование и содержание областных архивных фондов</t>
  </si>
  <si>
    <t xml:space="preserve">Осуществление государственных полномочий
по организации мероприятий при осуществлении деятельности
по обращению с животными без владельцев </t>
  </si>
  <si>
    <t xml:space="preserve">Осуществление ежемесячных денежных выплат
 работникам  муниципальных общеобразовательных учреждений, находящихся 
на территории Калужской области и реализующих программы 
начального общего, основного общего, среднего общего образования </t>
  </si>
  <si>
    <t xml:space="preserve">Выплата компенсации 
 родительской платы за присмотр и уход за детьми, посещающими
 образовательные организации, находящиеся на территории Калужской области
 и реализующие образовательную программу дошкольного образования </t>
  </si>
  <si>
    <t xml:space="preserve">Осуществление государственных полномочий
 по проведению Всероссийской переписи населения 2020 года </t>
  </si>
  <si>
    <t xml:space="preserve">Осуществление полномочий
по составлению (изменению) списков кандидатов в присяжные
заседатели федеральных судов общей юрисдикции в Российской
Федерации </t>
  </si>
  <si>
    <t xml:space="preserve">Осуществление деятельности по образованию
 патронатных семей для граждан пожилого возраста и инвалидов
в соответствии с Законом Калужской области "Об образовании патронатных
 семей для граждан пожилого возраста и инвалидов в Калужской области" </t>
  </si>
  <si>
    <t xml:space="preserve">Предоставление гражданам субсидии 
на оплату жилого помещения и коммунальных услуг </t>
  </si>
  <si>
    <t>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</t>
  </si>
  <si>
    <t>Ооказание социальной помощи отдельным 
категориям граждан, находящимся в трудной жизненной ситуации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</si>
</sst>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0">
      <alignment horizontal="left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49" fillId="36" borderId="15" xfId="0" applyNumberFormat="1" applyFont="1" applyFill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right" vertical="center" shrinkToFit="1"/>
    </xf>
    <xf numFmtId="4" fontId="49" fillId="0" borderId="15" xfId="0" applyNumberFormat="1" applyFont="1" applyFill="1" applyBorder="1" applyAlignment="1">
      <alignment horizontal="right" vertical="center"/>
    </xf>
    <xf numFmtId="49" fontId="5" fillId="36" borderId="15" xfId="0" applyNumberFormat="1" applyFont="1" applyFill="1" applyBorder="1" applyAlignment="1">
      <alignment horizontal="left" wrapText="1"/>
    </xf>
    <xf numFmtId="4" fontId="4" fillId="37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 shrinkToFit="1"/>
    </xf>
    <xf numFmtId="49" fontId="4" fillId="37" borderId="15" xfId="0" applyNumberFormat="1" applyFont="1" applyFill="1" applyBorder="1" applyAlignment="1">
      <alignment horizontal="left" wrapText="1"/>
    </xf>
    <xf numFmtId="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50" fillId="37" borderId="15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38" borderId="17" xfId="0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 wrapText="1"/>
    </xf>
    <xf numFmtId="4" fontId="49" fillId="38" borderId="15" xfId="0" applyNumberFormat="1" applyFont="1" applyFill="1" applyBorder="1" applyAlignment="1">
      <alignment horizontal="right" vertical="center"/>
    </xf>
    <xf numFmtId="4" fontId="5" fillId="38" borderId="15" xfId="0" applyNumberFormat="1" applyFont="1" applyFill="1" applyBorder="1" applyAlignment="1">
      <alignment horizontal="right" vertical="center" shrinkToFit="1"/>
    </xf>
    <xf numFmtId="4" fontId="4" fillId="38" borderId="15" xfId="0" applyNumberFormat="1" applyFont="1" applyFill="1" applyBorder="1" applyAlignment="1">
      <alignment horizontal="right" vertical="center"/>
    </xf>
    <xf numFmtId="4" fontId="50" fillId="38" borderId="15" xfId="0" applyNumberFormat="1" applyFont="1" applyFill="1" applyBorder="1" applyAlignment="1">
      <alignment horizontal="right" vertical="center"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49" fontId="7" fillId="37" borderId="15" xfId="0" applyNumberFormat="1" applyFont="1" applyFill="1" applyBorder="1" applyAlignment="1">
      <alignment horizontal="center" vertical="center" wrapText="1"/>
    </xf>
    <xf numFmtId="4" fontId="5" fillId="37" borderId="15" xfId="0" applyNumberFormat="1" applyFont="1" applyFill="1" applyBorder="1" applyAlignment="1">
      <alignment horizontal="right" vertical="center" shrinkToFit="1"/>
    </xf>
    <xf numFmtId="4" fontId="49" fillId="37" borderId="15" xfId="0" applyNumberFormat="1" applyFont="1" applyFill="1" applyBorder="1" applyAlignment="1">
      <alignment horizontal="right" vertical="center"/>
    </xf>
    <xf numFmtId="0" fontId="6" fillId="37" borderId="17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8" fillId="0" borderId="18" xfId="0" applyFont="1" applyBorder="1" applyAlignment="1">
      <alignment horizontal="left" vertical="center"/>
    </xf>
    <xf numFmtId="0" fontId="7" fillId="37" borderId="19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49" fontId="7" fillId="37" borderId="18" xfId="0" applyNumberFormat="1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38" borderId="19" xfId="0" applyNumberFormat="1" applyFont="1" applyFill="1" applyBorder="1" applyAlignment="1">
      <alignment horizontal="center" vertical="center" wrapText="1"/>
    </xf>
    <xf numFmtId="49" fontId="7" fillId="38" borderId="18" xfId="0" applyNumberFormat="1" applyFont="1" applyFill="1" applyBorder="1" applyAlignment="1">
      <alignment horizontal="center" vertical="center" wrapText="1"/>
    </xf>
    <xf numFmtId="49" fontId="7" fillId="38" borderId="2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3"/>
  <sheetViews>
    <sheetView tabSelected="1" zoomScale="85" zoomScaleNormal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A33" sqref="BA33"/>
    </sheetView>
  </sheetViews>
  <sheetFormatPr defaultColWidth="9.140625" defaultRowHeight="12.75"/>
  <cols>
    <col min="1" max="16" width="19.7109375" style="0" customWidth="1"/>
    <col min="17" max="17" width="17.28125" style="0" customWidth="1"/>
    <col min="18" max="18" width="17.421875" style="0" customWidth="1"/>
    <col min="19" max="19" width="12.140625" style="0" customWidth="1"/>
    <col min="20" max="20" width="19.140625" style="0" customWidth="1"/>
    <col min="21" max="21" width="16.28125" style="0" customWidth="1"/>
    <col min="22" max="37" width="15.8515625" style="0" customWidth="1"/>
    <col min="38" max="39" width="16.00390625" style="0" customWidth="1"/>
    <col min="40" max="40" width="12.8515625" style="0" customWidth="1"/>
    <col min="41" max="41" width="13.421875" style="0" customWidth="1"/>
    <col min="42" max="42" width="15.28125" style="0" customWidth="1"/>
    <col min="43" max="43" width="12.140625" style="0" customWidth="1"/>
    <col min="44" max="44" width="13.7109375" style="0" customWidth="1"/>
    <col min="45" max="45" width="15.140625" style="0" customWidth="1"/>
    <col min="46" max="46" width="12.140625" style="0" customWidth="1"/>
    <col min="47" max="48" width="16.00390625" style="0" customWidth="1"/>
    <col min="49" max="49" width="12.28125" style="0" customWidth="1"/>
    <col min="50" max="50" width="17.140625" style="0" customWidth="1"/>
    <col min="51" max="51" width="16.57421875" style="0" customWidth="1"/>
    <col min="52" max="52" width="13.00390625" style="0" customWidth="1"/>
    <col min="53" max="53" width="15.7109375" style="0" customWidth="1"/>
    <col min="54" max="54" width="14.00390625" style="0" customWidth="1"/>
    <col min="55" max="55" width="12.140625" style="0" customWidth="1"/>
    <col min="56" max="57" width="12.00390625" style="24" hidden="1" customWidth="1"/>
    <col min="58" max="58" width="9.57421875" style="24" hidden="1" customWidth="1"/>
    <col min="59" max="59" width="17.57421875" style="29" customWidth="1"/>
    <col min="60" max="60" width="18.00390625" style="29" customWidth="1"/>
    <col min="61" max="61" width="14.421875" style="29" customWidth="1"/>
    <col min="62" max="62" width="13.57421875" style="0" customWidth="1"/>
    <col min="63" max="63" width="11.7109375" style="0" bestFit="1" customWidth="1"/>
    <col min="64" max="64" width="13.00390625" style="0" customWidth="1"/>
    <col min="65" max="65" width="17.421875" style="0" bestFit="1" customWidth="1"/>
    <col min="66" max="66" width="16.421875" style="0" bestFit="1" customWidth="1"/>
    <col min="67" max="67" width="13.140625" style="0" customWidth="1"/>
    <col min="68" max="68" width="16.00390625" style="0" customWidth="1"/>
    <col min="69" max="69" width="16.28125" style="0" customWidth="1"/>
    <col min="70" max="70" width="15.00390625" style="0" customWidth="1"/>
  </cols>
  <sheetData>
    <row r="1" spans="1:67" ht="42.75" customHeight="1" hidden="1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</row>
    <row r="2" spans="1:67" ht="42.75" customHeight="1">
      <c r="A2" s="16"/>
      <c r="B2" s="30" t="s">
        <v>44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7"/>
      <c r="BE2" s="17"/>
      <c r="BF2" s="17"/>
      <c r="BG2" s="28"/>
      <c r="BH2" s="28"/>
      <c r="BI2" s="28"/>
      <c r="BJ2" s="13"/>
      <c r="BK2" s="13"/>
      <c r="BL2" s="13"/>
      <c r="BM2" s="13"/>
      <c r="BN2" s="13"/>
      <c r="BO2" s="13"/>
    </row>
    <row r="3" spans="1:67" s="2" customFormat="1" ht="317.25" customHeight="1">
      <c r="A3" s="44" t="s">
        <v>26</v>
      </c>
      <c r="B3" s="34" t="s">
        <v>35</v>
      </c>
      <c r="C3" s="35"/>
      <c r="D3" s="36"/>
      <c r="E3" s="31" t="s">
        <v>32</v>
      </c>
      <c r="F3" s="32"/>
      <c r="G3" s="33"/>
      <c r="H3" s="34" t="s">
        <v>46</v>
      </c>
      <c r="I3" s="35"/>
      <c r="J3" s="36"/>
      <c r="K3" s="34" t="s">
        <v>45</v>
      </c>
      <c r="L3" s="35"/>
      <c r="M3" s="36"/>
      <c r="N3" s="34" t="s">
        <v>47</v>
      </c>
      <c r="O3" s="35"/>
      <c r="P3" s="36"/>
      <c r="Q3" s="31" t="s">
        <v>30</v>
      </c>
      <c r="R3" s="32"/>
      <c r="S3" s="33"/>
      <c r="T3" s="31" t="s">
        <v>31</v>
      </c>
      <c r="U3" s="32"/>
      <c r="V3" s="33"/>
      <c r="W3" s="34" t="s">
        <v>48</v>
      </c>
      <c r="X3" s="35"/>
      <c r="Y3" s="36"/>
      <c r="Z3" s="31" t="s">
        <v>49</v>
      </c>
      <c r="AA3" s="32"/>
      <c r="AB3" s="33"/>
      <c r="AC3" s="34" t="s">
        <v>50</v>
      </c>
      <c r="AD3" s="35"/>
      <c r="AE3" s="36"/>
      <c r="AF3" s="34" t="s">
        <v>34</v>
      </c>
      <c r="AG3" s="35"/>
      <c r="AH3" s="36"/>
      <c r="AI3" s="34" t="s">
        <v>54</v>
      </c>
      <c r="AJ3" s="35"/>
      <c r="AK3" s="36"/>
      <c r="AL3" s="31" t="s">
        <v>39</v>
      </c>
      <c r="AM3" s="32"/>
      <c r="AN3" s="33"/>
      <c r="AO3" s="34" t="s">
        <v>43</v>
      </c>
      <c r="AP3" s="35"/>
      <c r="AQ3" s="36"/>
      <c r="AR3" s="34" t="s">
        <v>53</v>
      </c>
      <c r="AS3" s="35"/>
      <c r="AT3" s="36"/>
      <c r="AU3" s="31" t="s">
        <v>52</v>
      </c>
      <c r="AV3" s="32"/>
      <c r="AW3" s="33"/>
      <c r="AX3" s="31" t="s">
        <v>33</v>
      </c>
      <c r="AY3" s="32"/>
      <c r="AZ3" s="33"/>
      <c r="BA3" s="34" t="s">
        <v>55</v>
      </c>
      <c r="BB3" s="35"/>
      <c r="BC3" s="36"/>
      <c r="BD3" s="41" t="s">
        <v>41</v>
      </c>
      <c r="BE3" s="42"/>
      <c r="BF3" s="43"/>
      <c r="BG3" s="31" t="s">
        <v>38</v>
      </c>
      <c r="BH3" s="32"/>
      <c r="BI3" s="33"/>
      <c r="BJ3" s="34" t="s">
        <v>51</v>
      </c>
      <c r="BK3" s="35"/>
      <c r="BL3" s="36"/>
      <c r="BM3" s="37" t="s">
        <v>36</v>
      </c>
      <c r="BN3" s="38"/>
      <c r="BO3" s="39"/>
    </row>
    <row r="4" spans="1:67" s="2" customFormat="1" ht="42" customHeight="1">
      <c r="A4" s="44"/>
      <c r="B4" s="12" t="s">
        <v>0</v>
      </c>
      <c r="C4" s="12" t="s">
        <v>1</v>
      </c>
      <c r="D4" s="12" t="s">
        <v>27</v>
      </c>
      <c r="E4" s="12" t="s">
        <v>0</v>
      </c>
      <c r="F4" s="12" t="s">
        <v>1</v>
      </c>
      <c r="G4" s="12" t="s">
        <v>27</v>
      </c>
      <c r="H4" s="12" t="s">
        <v>0</v>
      </c>
      <c r="I4" s="12" t="s">
        <v>1</v>
      </c>
      <c r="J4" s="12" t="s">
        <v>27</v>
      </c>
      <c r="K4" s="12" t="s">
        <v>0</v>
      </c>
      <c r="L4" s="12" t="s">
        <v>1</v>
      </c>
      <c r="M4" s="12" t="s">
        <v>27</v>
      </c>
      <c r="N4" s="12" t="s">
        <v>0</v>
      </c>
      <c r="O4" s="12" t="s">
        <v>1</v>
      </c>
      <c r="P4" s="12" t="s">
        <v>27</v>
      </c>
      <c r="Q4" s="12" t="s">
        <v>0</v>
      </c>
      <c r="R4" s="12" t="s">
        <v>1</v>
      </c>
      <c r="S4" s="12" t="s">
        <v>27</v>
      </c>
      <c r="T4" s="12" t="s">
        <v>0</v>
      </c>
      <c r="U4" s="12" t="s">
        <v>1</v>
      </c>
      <c r="V4" s="12" t="s">
        <v>27</v>
      </c>
      <c r="W4" s="12" t="s">
        <v>0</v>
      </c>
      <c r="X4" s="12" t="s">
        <v>1</v>
      </c>
      <c r="Y4" s="12" t="s">
        <v>27</v>
      </c>
      <c r="Z4" s="12" t="s">
        <v>0</v>
      </c>
      <c r="AA4" s="12" t="s">
        <v>1</v>
      </c>
      <c r="AB4" s="12" t="s">
        <v>27</v>
      </c>
      <c r="AC4" s="12" t="s">
        <v>0</v>
      </c>
      <c r="AD4" s="12" t="s">
        <v>1</v>
      </c>
      <c r="AE4" s="12" t="s">
        <v>27</v>
      </c>
      <c r="AF4" s="12" t="s">
        <v>0</v>
      </c>
      <c r="AG4" s="12" t="s">
        <v>1</v>
      </c>
      <c r="AH4" s="12" t="s">
        <v>27</v>
      </c>
      <c r="AI4" s="25" t="s">
        <v>0</v>
      </c>
      <c r="AJ4" s="25" t="s">
        <v>1</v>
      </c>
      <c r="AK4" s="25" t="s">
        <v>27</v>
      </c>
      <c r="AL4" s="25" t="s">
        <v>0</v>
      </c>
      <c r="AM4" s="25" t="s">
        <v>1</v>
      </c>
      <c r="AN4" s="25" t="s">
        <v>27</v>
      </c>
      <c r="AO4" s="25" t="s">
        <v>0</v>
      </c>
      <c r="AP4" s="25" t="s">
        <v>1</v>
      </c>
      <c r="AQ4" s="25" t="s">
        <v>27</v>
      </c>
      <c r="AR4" s="25" t="s">
        <v>0</v>
      </c>
      <c r="AS4" s="25" t="s">
        <v>1</v>
      </c>
      <c r="AT4" s="25" t="s">
        <v>27</v>
      </c>
      <c r="AU4" s="12" t="s">
        <v>0</v>
      </c>
      <c r="AV4" s="12" t="s">
        <v>1</v>
      </c>
      <c r="AW4" s="12" t="s">
        <v>27</v>
      </c>
      <c r="AX4" s="25" t="s">
        <v>0</v>
      </c>
      <c r="AY4" s="25" t="s">
        <v>1</v>
      </c>
      <c r="AZ4" s="25" t="s">
        <v>27</v>
      </c>
      <c r="BA4" s="25" t="s">
        <v>0</v>
      </c>
      <c r="BB4" s="25" t="s">
        <v>1</v>
      </c>
      <c r="BC4" s="25" t="s">
        <v>27</v>
      </c>
      <c r="BD4" s="18" t="s">
        <v>0</v>
      </c>
      <c r="BE4" s="18" t="s">
        <v>1</v>
      </c>
      <c r="BF4" s="18" t="s">
        <v>27</v>
      </c>
      <c r="BG4" s="25" t="s">
        <v>0</v>
      </c>
      <c r="BH4" s="25" t="s">
        <v>1</v>
      </c>
      <c r="BI4" s="25" t="s">
        <v>27</v>
      </c>
      <c r="BJ4" s="12" t="s">
        <v>0</v>
      </c>
      <c r="BK4" s="12" t="s">
        <v>1</v>
      </c>
      <c r="BL4" s="12" t="s">
        <v>27</v>
      </c>
      <c r="BM4" s="12" t="s">
        <v>0</v>
      </c>
      <c r="BN4" s="12" t="s">
        <v>1</v>
      </c>
      <c r="BO4" s="12" t="s">
        <v>27</v>
      </c>
    </row>
    <row r="5" spans="1:67" ht="12.75">
      <c r="A5" s="3" t="s">
        <v>2</v>
      </c>
      <c r="B5" s="4">
        <v>1959600</v>
      </c>
      <c r="C5" s="4">
        <v>278687.27</v>
      </c>
      <c r="D5" s="5">
        <f aca="true" t="shared" si="0" ref="D5:D28">C5/B5*100</f>
        <v>14.221640640947134</v>
      </c>
      <c r="E5" s="4">
        <v>43144353</v>
      </c>
      <c r="F5" s="4">
        <v>10786089</v>
      </c>
      <c r="G5" s="5">
        <f>F5/E5*100</f>
        <v>25.000001738350324</v>
      </c>
      <c r="H5" s="4">
        <v>577162</v>
      </c>
      <c r="I5" s="4">
        <v>144000</v>
      </c>
      <c r="J5" s="5">
        <f aca="true" t="shared" si="1" ref="J5:J29">I5/H5*100</f>
        <v>24.9496675110281</v>
      </c>
      <c r="K5" s="4">
        <v>852032</v>
      </c>
      <c r="L5" s="4">
        <v>232693.58</v>
      </c>
      <c r="M5" s="5">
        <f aca="true" t="shared" si="2" ref="M5:M11">L5/K5*100</f>
        <v>27.310427307894535</v>
      </c>
      <c r="N5" s="5">
        <v>409972.5</v>
      </c>
      <c r="O5" s="5">
        <v>37809.51</v>
      </c>
      <c r="P5" s="5">
        <f>O5/N5*100</f>
        <v>9.222450286299692</v>
      </c>
      <c r="Q5" s="4">
        <v>62483634</v>
      </c>
      <c r="R5" s="4">
        <v>14066062.11</v>
      </c>
      <c r="S5" s="5">
        <f>R5/Q5*100</f>
        <v>22.511594172003505</v>
      </c>
      <c r="T5" s="4">
        <v>155043106</v>
      </c>
      <c r="U5" s="4">
        <v>38917456</v>
      </c>
      <c r="V5" s="5">
        <f>U5/T5*100</f>
        <v>25.101055444541988</v>
      </c>
      <c r="W5" s="4">
        <v>667926</v>
      </c>
      <c r="X5" s="4">
        <v>160146</v>
      </c>
      <c r="Y5" s="5">
        <f>X5/W5*100</f>
        <v>23.976608187134502</v>
      </c>
      <c r="Z5" s="4">
        <v>1055351</v>
      </c>
      <c r="AA5" s="4">
        <v>145548.77</v>
      </c>
      <c r="AB5" s="5">
        <f aca="true" t="shared" si="3" ref="AB5:AB30">AA5/Z5*100</f>
        <v>13.791503490307964</v>
      </c>
      <c r="AC5" s="5">
        <v>313186</v>
      </c>
      <c r="AD5" s="5">
        <v>0</v>
      </c>
      <c r="AE5" s="5">
        <f>AD5/AC5*100</f>
        <v>0</v>
      </c>
      <c r="AF5" s="4">
        <v>29403</v>
      </c>
      <c r="AG5" s="5">
        <v>0</v>
      </c>
      <c r="AH5" s="5">
        <v>0</v>
      </c>
      <c r="AI5" s="27"/>
      <c r="AJ5" s="27"/>
      <c r="AK5" s="27">
        <v>0</v>
      </c>
      <c r="AL5" s="26">
        <v>100938822</v>
      </c>
      <c r="AM5" s="26">
        <v>21895192.09</v>
      </c>
      <c r="AN5" s="27">
        <f aca="true" t="shared" si="4" ref="AN5:AN32">AM5/AL5*100</f>
        <v>21.69154707392959</v>
      </c>
      <c r="AO5" s="26">
        <v>3330623</v>
      </c>
      <c r="AP5" s="26">
        <v>731621.14</v>
      </c>
      <c r="AQ5" s="27">
        <f aca="true" t="shared" si="5" ref="AQ5:AQ30">AP5/AO5*100</f>
        <v>21.96649515721233</v>
      </c>
      <c r="AR5" s="26">
        <v>3147132</v>
      </c>
      <c r="AS5" s="26">
        <v>912000</v>
      </c>
      <c r="AT5" s="27">
        <f>AS5/AR5*100</f>
        <v>28.978765428332842</v>
      </c>
      <c r="AU5" s="4">
        <v>98523</v>
      </c>
      <c r="AV5" s="4">
        <v>12300</v>
      </c>
      <c r="AW5" s="5">
        <f>AV5/AU5*100</f>
        <v>12.484394506866417</v>
      </c>
      <c r="AX5" s="26">
        <v>106946333</v>
      </c>
      <c r="AY5" s="26">
        <v>27408089.5</v>
      </c>
      <c r="AZ5" s="27">
        <f>AY5/AX5*100</f>
        <v>25.62789085998863</v>
      </c>
      <c r="BA5" s="26">
        <v>5472050</v>
      </c>
      <c r="BB5" s="26">
        <v>250000</v>
      </c>
      <c r="BC5" s="27">
        <f>BB5/BA5*100</f>
        <v>4.568671704388666</v>
      </c>
      <c r="BD5" s="19"/>
      <c r="BE5" s="19"/>
      <c r="BF5" s="19" t="e">
        <f>BE5/BD5*100</f>
        <v>#DIV/0!</v>
      </c>
      <c r="BG5" s="27">
        <v>9466557</v>
      </c>
      <c r="BH5" s="27">
        <v>2760000</v>
      </c>
      <c r="BI5" s="27">
        <f>BH5/BG5*100</f>
        <v>29.155267326864454</v>
      </c>
      <c r="BJ5" s="5">
        <v>1566</v>
      </c>
      <c r="BK5" s="5">
        <v>0</v>
      </c>
      <c r="BL5" s="5">
        <f>BK5/BJ5*100</f>
        <v>0</v>
      </c>
      <c r="BM5" s="5">
        <f aca="true" t="shared" si="6" ref="BM5:BM31">SUMIF($B$4:$BL$4,"Утверждено",B5:BL5)</f>
        <v>495937331.5</v>
      </c>
      <c r="BN5" s="5">
        <f aca="true" t="shared" si="7" ref="BN5:BN31">SUMIF($B$4:$BL$4,"Исполнено",B5:BL5)</f>
        <v>118737694.97</v>
      </c>
      <c r="BO5" s="5">
        <f aca="true" t="shared" si="8" ref="BO5:BO32">BN5/BM5*100</f>
        <v>23.94207643350196</v>
      </c>
    </row>
    <row r="6" spans="1:67" ht="12.75">
      <c r="A6" s="3" t="s">
        <v>3</v>
      </c>
      <c r="B6" s="4">
        <v>715900</v>
      </c>
      <c r="C6" s="4">
        <v>85924.53000000001</v>
      </c>
      <c r="D6" s="5">
        <f t="shared" si="0"/>
        <v>12.002308981701356</v>
      </c>
      <c r="E6" s="4">
        <v>21648504</v>
      </c>
      <c r="F6" s="4">
        <v>5412126</v>
      </c>
      <c r="G6" s="5">
        <f aca="true" t="shared" si="9" ref="G6:G28">F6/E6*100</f>
        <v>25</v>
      </c>
      <c r="H6" s="4">
        <v>486031</v>
      </c>
      <c r="I6" s="4">
        <v>120000</v>
      </c>
      <c r="J6" s="5">
        <f t="shared" si="1"/>
        <v>24.68978316197938</v>
      </c>
      <c r="K6" s="4">
        <v>214874</v>
      </c>
      <c r="L6" s="4">
        <v>94635.4</v>
      </c>
      <c r="M6" s="5">
        <f t="shared" si="2"/>
        <v>44.04227593845695</v>
      </c>
      <c r="N6" s="5">
        <v>27331.5</v>
      </c>
      <c r="O6" s="5">
        <v>0</v>
      </c>
      <c r="P6" s="5">
        <f aca="true" t="shared" si="10" ref="P6:P30">O6/N6*100</f>
        <v>0</v>
      </c>
      <c r="Q6" s="4">
        <v>7837887</v>
      </c>
      <c r="R6" s="4">
        <v>1951528.14</v>
      </c>
      <c r="S6" s="5">
        <f aca="true" t="shared" si="11" ref="S6:S32">R6/Q6*100</f>
        <v>24.898651128805504</v>
      </c>
      <c r="T6" s="4">
        <v>60186832</v>
      </c>
      <c r="U6" s="4">
        <v>15046706.87</v>
      </c>
      <c r="V6" s="5">
        <f aca="true" t="shared" si="12" ref="V6:V24">U6/T6*100</f>
        <v>24.99999812251291</v>
      </c>
      <c r="W6" s="4">
        <v>326542</v>
      </c>
      <c r="X6" s="4">
        <v>42966</v>
      </c>
      <c r="Y6" s="5">
        <f aca="true" t="shared" si="13" ref="Y6:Y30">X6/W6*100</f>
        <v>13.157878618983162</v>
      </c>
      <c r="Z6" s="4">
        <v>144398</v>
      </c>
      <c r="AA6" s="4">
        <v>22564.84</v>
      </c>
      <c r="AB6" s="5">
        <f t="shared" si="3"/>
        <v>15.626836936799679</v>
      </c>
      <c r="AC6" s="5">
        <v>112423</v>
      </c>
      <c r="AD6" s="5">
        <v>0</v>
      </c>
      <c r="AE6" s="5">
        <f aca="true" t="shared" si="14" ref="AE6:AE30">AD6/AC6*100</f>
        <v>0</v>
      </c>
      <c r="AF6" s="4">
        <v>25812</v>
      </c>
      <c r="AG6" s="5">
        <v>0</v>
      </c>
      <c r="AH6" s="5">
        <v>0</v>
      </c>
      <c r="AI6" s="27"/>
      <c r="AJ6" s="27"/>
      <c r="AK6" s="27">
        <v>0</v>
      </c>
      <c r="AL6" s="26">
        <v>22675450</v>
      </c>
      <c r="AM6" s="26">
        <v>5903726.81</v>
      </c>
      <c r="AN6" s="27">
        <f t="shared" si="4"/>
        <v>26.035764714702463</v>
      </c>
      <c r="AO6" s="26">
        <v>44527</v>
      </c>
      <c r="AP6" s="26">
        <v>11817.95</v>
      </c>
      <c r="AQ6" s="27">
        <f t="shared" si="5"/>
        <v>26.541087430098592</v>
      </c>
      <c r="AR6" s="26">
        <v>59643</v>
      </c>
      <c r="AS6" s="26">
        <v>14500</v>
      </c>
      <c r="AT6" s="27">
        <f aca="true" t="shared" si="15" ref="AT6:AT30">AS6/AR6*100</f>
        <v>24.311319014804756</v>
      </c>
      <c r="AU6" s="4">
        <v>49261</v>
      </c>
      <c r="AV6" s="4">
        <v>0</v>
      </c>
      <c r="AW6" s="5">
        <v>0</v>
      </c>
      <c r="AX6" s="26">
        <v>25533386</v>
      </c>
      <c r="AY6" s="26">
        <v>7299104.86</v>
      </c>
      <c r="AZ6" s="27">
        <f aca="true" t="shared" si="16" ref="AZ6:AZ32">AY6/AX6*100</f>
        <v>28.58651359439755</v>
      </c>
      <c r="BA6" s="26">
        <v>1910888</v>
      </c>
      <c r="BB6" s="26">
        <v>80800</v>
      </c>
      <c r="BC6" s="27">
        <f aca="true" t="shared" si="17" ref="BC6:BC30">BB6/BA6*100</f>
        <v>4.228400617932605</v>
      </c>
      <c r="BD6" s="19"/>
      <c r="BE6" s="19"/>
      <c r="BF6" s="19" t="e">
        <f aca="true" t="shared" si="18" ref="BF6:BF32">BE6/BD6*100</f>
        <v>#DIV/0!</v>
      </c>
      <c r="BG6" s="27">
        <v>5643316</v>
      </c>
      <c r="BH6" s="27">
        <v>1130000</v>
      </c>
      <c r="BI6" s="27">
        <f aca="true" t="shared" si="19" ref="BI6:BI30">BH6/BG6*100</f>
        <v>20.023688200341784</v>
      </c>
      <c r="BJ6" s="5">
        <v>1679</v>
      </c>
      <c r="BK6" s="5">
        <v>0</v>
      </c>
      <c r="BL6" s="5">
        <f aca="true" t="shared" si="20" ref="BL6:BL32">BK6/BJ6*100</f>
        <v>0</v>
      </c>
      <c r="BM6" s="5">
        <f t="shared" si="6"/>
        <v>147644684.5</v>
      </c>
      <c r="BN6" s="5">
        <f t="shared" si="7"/>
        <v>37216401.4</v>
      </c>
      <c r="BO6" s="5">
        <f t="shared" si="8"/>
        <v>25.2067329928156</v>
      </c>
    </row>
    <row r="7" spans="1:67" ht="12.75">
      <c r="A7" s="3" t="s">
        <v>4</v>
      </c>
      <c r="B7" s="4">
        <v>4203800</v>
      </c>
      <c r="C7" s="4">
        <v>695848.65</v>
      </c>
      <c r="D7" s="5">
        <f t="shared" si="0"/>
        <v>16.552848613159522</v>
      </c>
      <c r="E7" s="4">
        <v>76244176</v>
      </c>
      <c r="F7" s="4">
        <v>19061043</v>
      </c>
      <c r="G7" s="5">
        <f t="shared" si="9"/>
        <v>24.999998688424412</v>
      </c>
      <c r="H7" s="4">
        <v>1063194</v>
      </c>
      <c r="I7" s="4">
        <v>270000</v>
      </c>
      <c r="J7" s="5">
        <f t="shared" si="1"/>
        <v>25.395177173686083</v>
      </c>
      <c r="K7" s="4">
        <v>2850545</v>
      </c>
      <c r="L7" s="4">
        <v>576286.86</v>
      </c>
      <c r="M7" s="5">
        <f t="shared" si="2"/>
        <v>20.216725573530674</v>
      </c>
      <c r="N7" s="5">
        <v>2386266.46</v>
      </c>
      <c r="O7" s="5">
        <v>0</v>
      </c>
      <c r="P7" s="5">
        <f t="shared" si="10"/>
        <v>0</v>
      </c>
      <c r="Q7" s="4">
        <v>234660788</v>
      </c>
      <c r="R7" s="4">
        <v>61431873</v>
      </c>
      <c r="S7" s="5">
        <f t="shared" si="11"/>
        <v>26.179010785559964</v>
      </c>
      <c r="T7" s="4">
        <v>327911734</v>
      </c>
      <c r="U7" s="4">
        <v>86504062.89</v>
      </c>
      <c r="V7" s="5">
        <f t="shared" si="12"/>
        <v>26.38028893775421</v>
      </c>
      <c r="W7" s="4">
        <v>875725</v>
      </c>
      <c r="X7" s="4">
        <v>201810</v>
      </c>
      <c r="Y7" s="5">
        <f t="shared" si="13"/>
        <v>23.044905649604612</v>
      </c>
      <c r="Z7" s="4">
        <v>3980756</v>
      </c>
      <c r="AA7" s="4">
        <v>593990.29</v>
      </c>
      <c r="AB7" s="5">
        <f t="shared" si="3"/>
        <v>14.921544802042627</v>
      </c>
      <c r="AC7" s="5">
        <v>927516</v>
      </c>
      <c r="AD7" s="5">
        <v>0</v>
      </c>
      <c r="AE7" s="5">
        <f t="shared" si="14"/>
        <v>0</v>
      </c>
      <c r="AF7" s="4">
        <v>51354</v>
      </c>
      <c r="AG7" s="5">
        <v>0</v>
      </c>
      <c r="AH7" s="5">
        <v>0</v>
      </c>
      <c r="AI7" s="27">
        <v>30699578</v>
      </c>
      <c r="AJ7" s="27">
        <v>10050000</v>
      </c>
      <c r="AK7" s="27">
        <f>AJ7/AI7*100</f>
        <v>32.736606346836425</v>
      </c>
      <c r="AL7" s="26">
        <v>175715260</v>
      </c>
      <c r="AM7" s="26">
        <v>45824236.68</v>
      </c>
      <c r="AN7" s="27">
        <f t="shared" si="4"/>
        <v>26.078689284015518</v>
      </c>
      <c r="AO7" s="26">
        <v>1844016</v>
      </c>
      <c r="AP7" s="26">
        <v>676560.12</v>
      </c>
      <c r="AQ7" s="27">
        <f t="shared" si="5"/>
        <v>36.6894929328162</v>
      </c>
      <c r="AR7" s="26">
        <v>15234001</v>
      </c>
      <c r="AS7" s="26">
        <v>6260000</v>
      </c>
      <c r="AT7" s="27">
        <f t="shared" si="15"/>
        <v>41.09229085648609</v>
      </c>
      <c r="AU7" s="4">
        <v>49261</v>
      </c>
      <c r="AV7" s="4">
        <v>0</v>
      </c>
      <c r="AW7" s="5">
        <v>0</v>
      </c>
      <c r="AX7" s="26">
        <v>292082396</v>
      </c>
      <c r="AY7" s="26">
        <v>90673025.05</v>
      </c>
      <c r="AZ7" s="27">
        <f t="shared" si="16"/>
        <v>31.043646002547852</v>
      </c>
      <c r="BA7" s="26">
        <v>17805813</v>
      </c>
      <c r="BB7" s="26">
        <v>50500</v>
      </c>
      <c r="BC7" s="27">
        <f t="shared" si="17"/>
        <v>0.28361524407787503</v>
      </c>
      <c r="BD7" s="19"/>
      <c r="BE7" s="19"/>
      <c r="BF7" s="19" t="e">
        <f t="shared" si="18"/>
        <v>#DIV/0!</v>
      </c>
      <c r="BG7" s="27">
        <v>16530033</v>
      </c>
      <c r="BH7" s="27">
        <v>4380000</v>
      </c>
      <c r="BI7" s="27">
        <f t="shared" si="19"/>
        <v>26.497224778680117</v>
      </c>
      <c r="BJ7" s="5">
        <v>8189</v>
      </c>
      <c r="BK7" s="5">
        <v>0</v>
      </c>
      <c r="BL7" s="5">
        <f t="shared" si="20"/>
        <v>0</v>
      </c>
      <c r="BM7" s="5">
        <f t="shared" si="6"/>
        <v>1205124401.46</v>
      </c>
      <c r="BN7" s="5">
        <f t="shared" si="7"/>
        <v>327249236.53999996</v>
      </c>
      <c r="BO7" s="5">
        <f t="shared" si="8"/>
        <v>27.15480959007549</v>
      </c>
    </row>
    <row r="8" spans="1:67" ht="12.75">
      <c r="A8" s="3" t="s">
        <v>5</v>
      </c>
      <c r="B8" s="4">
        <v>3539800</v>
      </c>
      <c r="C8" s="4">
        <v>521354.77999999997</v>
      </c>
      <c r="D8" s="5">
        <f t="shared" si="0"/>
        <v>14.72836826939375</v>
      </c>
      <c r="E8" s="4">
        <v>69060465</v>
      </c>
      <c r="F8" s="4">
        <v>17265117</v>
      </c>
      <c r="G8" s="5">
        <f t="shared" si="9"/>
        <v>25.000001086004854</v>
      </c>
      <c r="H8" s="4">
        <v>1184701</v>
      </c>
      <c r="I8" s="4">
        <v>300000</v>
      </c>
      <c r="J8" s="5">
        <f t="shared" si="1"/>
        <v>25.322845173592324</v>
      </c>
      <c r="K8" s="4">
        <v>2443189</v>
      </c>
      <c r="L8" s="4">
        <v>597075.84</v>
      </c>
      <c r="M8" s="5">
        <f t="shared" si="2"/>
        <v>24.43838114857262</v>
      </c>
      <c r="N8" s="5">
        <v>546630</v>
      </c>
      <c r="O8" s="5">
        <v>0</v>
      </c>
      <c r="P8" s="5">
        <f t="shared" si="10"/>
        <v>0</v>
      </c>
      <c r="Q8" s="4">
        <v>122760009</v>
      </c>
      <c r="R8" s="4">
        <v>23057800</v>
      </c>
      <c r="S8" s="5">
        <f t="shared" si="11"/>
        <v>18.782826905788184</v>
      </c>
      <c r="T8" s="4">
        <v>345357795</v>
      </c>
      <c r="U8" s="4">
        <v>87926200</v>
      </c>
      <c r="V8" s="5">
        <f t="shared" si="12"/>
        <v>25.459451407488864</v>
      </c>
      <c r="W8" s="4">
        <v>1684658</v>
      </c>
      <c r="X8" s="4">
        <v>406341</v>
      </c>
      <c r="Y8" s="5">
        <f t="shared" si="13"/>
        <v>24.120088468994894</v>
      </c>
      <c r="Z8" s="4">
        <v>992676</v>
      </c>
      <c r="AA8" s="4">
        <v>180000</v>
      </c>
      <c r="AB8" s="5">
        <f t="shared" si="3"/>
        <v>18.13280466133965</v>
      </c>
      <c r="AC8" s="5">
        <v>827134</v>
      </c>
      <c r="AD8" s="5">
        <v>0</v>
      </c>
      <c r="AE8" s="5">
        <f t="shared" si="14"/>
        <v>0</v>
      </c>
      <c r="AF8" s="4">
        <v>91314</v>
      </c>
      <c r="AG8" s="5">
        <v>0</v>
      </c>
      <c r="AH8" s="5">
        <v>0</v>
      </c>
      <c r="AI8" s="27"/>
      <c r="AJ8" s="27"/>
      <c r="AK8" s="27">
        <v>0</v>
      </c>
      <c r="AL8" s="26">
        <v>126511441</v>
      </c>
      <c r="AM8" s="26">
        <v>37984005.67</v>
      </c>
      <c r="AN8" s="27">
        <f t="shared" si="4"/>
        <v>30.02416648625479</v>
      </c>
      <c r="AO8" s="26">
        <v>1904385</v>
      </c>
      <c r="AP8" s="26">
        <v>551901.7</v>
      </c>
      <c r="AQ8" s="27">
        <f t="shared" si="5"/>
        <v>28.980573781036924</v>
      </c>
      <c r="AR8" s="26">
        <v>7881226</v>
      </c>
      <c r="AS8" s="26">
        <v>2700000</v>
      </c>
      <c r="AT8" s="27">
        <f t="shared" si="15"/>
        <v>34.25862930462849</v>
      </c>
      <c r="AU8" s="4">
        <v>147784</v>
      </c>
      <c r="AV8" s="4">
        <v>30000</v>
      </c>
      <c r="AW8" s="5">
        <f aca="true" t="shared" si="21" ref="AW8:AW32">AV8/AU8*100</f>
        <v>20.29989714718779</v>
      </c>
      <c r="AX8" s="26">
        <v>214931495</v>
      </c>
      <c r="AY8" s="26">
        <v>58765808.38</v>
      </c>
      <c r="AZ8" s="27">
        <f t="shared" si="16"/>
        <v>27.34164594165225</v>
      </c>
      <c r="BA8" s="26">
        <v>15100761</v>
      </c>
      <c r="BB8" s="26">
        <v>100000</v>
      </c>
      <c r="BC8" s="27">
        <f t="shared" si="17"/>
        <v>0.6622182815819679</v>
      </c>
      <c r="BD8" s="19"/>
      <c r="BE8" s="19"/>
      <c r="BF8" s="19" t="e">
        <f t="shared" si="18"/>
        <v>#DIV/0!</v>
      </c>
      <c r="BG8" s="27">
        <v>17026354</v>
      </c>
      <c r="BH8" s="27">
        <v>4900000</v>
      </c>
      <c r="BI8" s="27">
        <f t="shared" si="19"/>
        <v>28.778915321506883</v>
      </c>
      <c r="BJ8" s="5">
        <v>5609</v>
      </c>
      <c r="BK8" s="5">
        <v>0</v>
      </c>
      <c r="BL8" s="5">
        <f t="shared" si="20"/>
        <v>0</v>
      </c>
      <c r="BM8" s="5">
        <f t="shared" si="6"/>
        <v>931997426</v>
      </c>
      <c r="BN8" s="5">
        <f t="shared" si="7"/>
        <v>235285604.37</v>
      </c>
      <c r="BO8" s="5">
        <f t="shared" si="8"/>
        <v>25.24530624293806</v>
      </c>
    </row>
    <row r="9" spans="1:67" ht="12.75">
      <c r="A9" s="3" t="s">
        <v>6</v>
      </c>
      <c r="B9" s="4">
        <v>1185100</v>
      </c>
      <c r="C9" s="4">
        <v>193770.83999999997</v>
      </c>
      <c r="D9" s="5">
        <f t="shared" si="0"/>
        <v>16.35058982364357</v>
      </c>
      <c r="E9" s="4">
        <v>33189901</v>
      </c>
      <c r="F9" s="4">
        <v>8297475</v>
      </c>
      <c r="G9" s="5">
        <f t="shared" si="9"/>
        <v>24.999999246758826</v>
      </c>
      <c r="H9" s="4">
        <v>486031</v>
      </c>
      <c r="I9" s="4">
        <v>120000</v>
      </c>
      <c r="J9" s="5">
        <f t="shared" si="1"/>
        <v>24.68978316197938</v>
      </c>
      <c r="K9" s="4">
        <v>554769</v>
      </c>
      <c r="L9" s="4">
        <v>97347.72</v>
      </c>
      <c r="M9" s="5">
        <f t="shared" si="2"/>
        <v>17.54743325600385</v>
      </c>
      <c r="N9" s="5">
        <v>177654.75</v>
      </c>
      <c r="O9" s="5">
        <v>90000</v>
      </c>
      <c r="P9" s="5">
        <f t="shared" si="10"/>
        <v>50.66005834350052</v>
      </c>
      <c r="Q9" s="4">
        <v>24430890</v>
      </c>
      <c r="R9" s="4">
        <v>5219132</v>
      </c>
      <c r="S9" s="5">
        <f t="shared" si="11"/>
        <v>21.36284024036783</v>
      </c>
      <c r="T9" s="4">
        <v>102112232</v>
      </c>
      <c r="U9" s="4">
        <v>24365755</v>
      </c>
      <c r="V9" s="5">
        <f t="shared" si="12"/>
        <v>23.861739698335064</v>
      </c>
      <c r="W9" s="4">
        <v>170692</v>
      </c>
      <c r="X9" s="4">
        <v>23436</v>
      </c>
      <c r="Y9" s="5">
        <f t="shared" si="13"/>
        <v>13.729993204133761</v>
      </c>
      <c r="Z9" s="4">
        <v>693764</v>
      </c>
      <c r="AA9" s="4">
        <v>203036.84</v>
      </c>
      <c r="AB9" s="5">
        <f t="shared" si="3"/>
        <v>29.265980938763036</v>
      </c>
      <c r="AC9" s="5">
        <v>212805</v>
      </c>
      <c r="AD9" s="5">
        <v>0</v>
      </c>
      <c r="AE9" s="5">
        <f t="shared" si="14"/>
        <v>0</v>
      </c>
      <c r="AF9" s="4">
        <v>54135</v>
      </c>
      <c r="AG9" s="5">
        <v>0</v>
      </c>
      <c r="AH9" s="5">
        <v>0</v>
      </c>
      <c r="AI9" s="27">
        <v>15330007</v>
      </c>
      <c r="AJ9" s="27">
        <v>5212200</v>
      </c>
      <c r="AK9" s="27">
        <f>AJ9/AI9*100</f>
        <v>33.99998447489293</v>
      </c>
      <c r="AL9" s="26">
        <v>58819188</v>
      </c>
      <c r="AM9" s="26">
        <v>13539146.59</v>
      </c>
      <c r="AN9" s="27">
        <f t="shared" si="4"/>
        <v>23.018248041778474</v>
      </c>
      <c r="AO9" s="26">
        <v>2025738</v>
      </c>
      <c r="AP9" s="26">
        <v>215735.11</v>
      </c>
      <c r="AQ9" s="27">
        <f t="shared" si="5"/>
        <v>10.649704453389331</v>
      </c>
      <c r="AR9" s="26">
        <v>4247254</v>
      </c>
      <c r="AS9" s="26">
        <v>1500000</v>
      </c>
      <c r="AT9" s="27">
        <f t="shared" si="15"/>
        <v>35.31693654299931</v>
      </c>
      <c r="AU9" s="4">
        <v>49261</v>
      </c>
      <c r="AV9" s="4">
        <v>0</v>
      </c>
      <c r="AW9" s="5">
        <v>0</v>
      </c>
      <c r="AX9" s="26">
        <v>70712535</v>
      </c>
      <c r="AY9" s="26">
        <v>16154343.82</v>
      </c>
      <c r="AZ9" s="27">
        <f t="shared" si="16"/>
        <v>22.845092203242327</v>
      </c>
      <c r="BA9" s="26">
        <v>4122678</v>
      </c>
      <c r="BB9" s="26">
        <v>300000</v>
      </c>
      <c r="BC9" s="27">
        <f t="shared" si="17"/>
        <v>7.276823462807427</v>
      </c>
      <c r="BD9" s="19"/>
      <c r="BE9" s="19"/>
      <c r="BF9" s="19" t="e">
        <f t="shared" si="18"/>
        <v>#DIV/0!</v>
      </c>
      <c r="BG9" s="27">
        <v>7803050</v>
      </c>
      <c r="BH9" s="27">
        <v>2305000</v>
      </c>
      <c r="BI9" s="27">
        <f t="shared" si="19"/>
        <v>29.5397312589308</v>
      </c>
      <c r="BJ9" s="5">
        <v>1566</v>
      </c>
      <c r="BK9" s="5">
        <v>0</v>
      </c>
      <c r="BL9" s="5">
        <f t="shared" si="20"/>
        <v>0</v>
      </c>
      <c r="BM9" s="5">
        <f t="shared" si="6"/>
        <v>326379250.75</v>
      </c>
      <c r="BN9" s="5">
        <f t="shared" si="7"/>
        <v>77836378.92000002</v>
      </c>
      <c r="BO9" s="5">
        <f t="shared" si="8"/>
        <v>23.848445862026054</v>
      </c>
    </row>
    <row r="10" spans="1:67" ht="12.75">
      <c r="A10" s="3" t="s">
        <v>7</v>
      </c>
      <c r="B10" s="4">
        <v>995500</v>
      </c>
      <c r="C10" s="4">
        <v>195245.28</v>
      </c>
      <c r="D10" s="5">
        <f t="shared" si="0"/>
        <v>19.612785534907083</v>
      </c>
      <c r="E10" s="4">
        <v>23037935</v>
      </c>
      <c r="F10" s="4">
        <v>5759484</v>
      </c>
      <c r="G10" s="5">
        <f t="shared" si="9"/>
        <v>25.000001085166705</v>
      </c>
      <c r="H10" s="4">
        <v>668293</v>
      </c>
      <c r="I10" s="4">
        <v>165000</v>
      </c>
      <c r="J10" s="5">
        <f t="shared" si="1"/>
        <v>24.689769307773688</v>
      </c>
      <c r="K10" s="4">
        <v>443029</v>
      </c>
      <c r="L10" s="4">
        <v>106900</v>
      </c>
      <c r="M10" s="5">
        <f t="shared" si="2"/>
        <v>24.129345934464787</v>
      </c>
      <c r="N10" s="5">
        <v>227762.5</v>
      </c>
      <c r="O10" s="5">
        <v>0</v>
      </c>
      <c r="P10" s="5">
        <f t="shared" si="10"/>
        <v>0</v>
      </c>
      <c r="Q10" s="4">
        <v>11183320</v>
      </c>
      <c r="R10" s="4">
        <v>2400202.66</v>
      </c>
      <c r="S10" s="5">
        <f t="shared" si="11"/>
        <v>21.46234445585032</v>
      </c>
      <c r="T10" s="4">
        <v>90612857</v>
      </c>
      <c r="U10" s="4">
        <v>22164156</v>
      </c>
      <c r="V10" s="5">
        <f t="shared" si="12"/>
        <v>24.460277198852697</v>
      </c>
      <c r="W10" s="4">
        <v>467548</v>
      </c>
      <c r="X10" s="4">
        <v>111972</v>
      </c>
      <c r="Y10" s="5">
        <f t="shared" si="13"/>
        <v>23.948771035273385</v>
      </c>
      <c r="Z10" s="4">
        <v>306432</v>
      </c>
      <c r="AA10" s="4">
        <v>150000</v>
      </c>
      <c r="AB10" s="5">
        <f t="shared" si="3"/>
        <v>48.950501253132835</v>
      </c>
      <c r="AC10" s="5">
        <v>162614</v>
      </c>
      <c r="AD10" s="5">
        <v>0</v>
      </c>
      <c r="AE10" s="5">
        <f t="shared" si="14"/>
        <v>0</v>
      </c>
      <c r="AF10" s="4">
        <v>30888</v>
      </c>
      <c r="AG10" s="5">
        <v>0</v>
      </c>
      <c r="AH10" s="5">
        <v>0</v>
      </c>
      <c r="AI10" s="27"/>
      <c r="AJ10" s="27"/>
      <c r="AK10" s="27">
        <v>0</v>
      </c>
      <c r="AL10" s="26">
        <v>29193297</v>
      </c>
      <c r="AM10" s="26">
        <v>9139572.72</v>
      </c>
      <c r="AN10" s="27">
        <f t="shared" si="4"/>
        <v>31.3070932687048</v>
      </c>
      <c r="AO10" s="26">
        <v>40152812</v>
      </c>
      <c r="AP10" s="26">
        <v>9786645.34</v>
      </c>
      <c r="AQ10" s="27">
        <f t="shared" si="5"/>
        <v>24.37349927073601</v>
      </c>
      <c r="AR10" s="26">
        <v>242753</v>
      </c>
      <c r="AS10" s="26">
        <v>100000</v>
      </c>
      <c r="AT10" s="27">
        <f t="shared" si="15"/>
        <v>41.194135602855575</v>
      </c>
      <c r="AU10" s="4">
        <v>98523</v>
      </c>
      <c r="AV10" s="4">
        <v>9900</v>
      </c>
      <c r="AW10" s="5">
        <f t="shared" si="21"/>
        <v>10.048415090892481</v>
      </c>
      <c r="AX10" s="26">
        <v>87929958</v>
      </c>
      <c r="AY10" s="26">
        <v>20388394.19</v>
      </c>
      <c r="AZ10" s="27">
        <f t="shared" si="16"/>
        <v>23.18708510016575</v>
      </c>
      <c r="BA10" s="26">
        <v>3136156</v>
      </c>
      <c r="BB10" s="26">
        <v>220000</v>
      </c>
      <c r="BC10" s="27">
        <f t="shared" si="17"/>
        <v>7.014957164120663</v>
      </c>
      <c r="BD10" s="19"/>
      <c r="BE10" s="19"/>
      <c r="BF10" s="19" t="e">
        <f t="shared" si="18"/>
        <v>#DIV/0!</v>
      </c>
      <c r="BG10" s="27">
        <v>8177874</v>
      </c>
      <c r="BH10" s="27">
        <v>1930000</v>
      </c>
      <c r="BI10" s="27">
        <f t="shared" si="19"/>
        <v>23.600265790350893</v>
      </c>
      <c r="BJ10" s="5">
        <v>1566</v>
      </c>
      <c r="BK10" s="5">
        <v>0</v>
      </c>
      <c r="BL10" s="5">
        <f t="shared" si="20"/>
        <v>0</v>
      </c>
      <c r="BM10" s="5">
        <f t="shared" si="6"/>
        <v>297069117.5</v>
      </c>
      <c r="BN10" s="5">
        <f t="shared" si="7"/>
        <v>72627472.19</v>
      </c>
      <c r="BO10" s="5">
        <f t="shared" si="8"/>
        <v>24.448004828371296</v>
      </c>
    </row>
    <row r="11" spans="1:67" ht="12.75">
      <c r="A11" s="3" t="s">
        <v>8</v>
      </c>
      <c r="B11" s="4">
        <v>2955100</v>
      </c>
      <c r="C11" s="4">
        <v>365885.19</v>
      </c>
      <c r="D11" s="5">
        <f t="shared" si="0"/>
        <v>12.381482521742074</v>
      </c>
      <c r="E11" s="4">
        <v>70697051</v>
      </c>
      <c r="F11" s="4">
        <v>17674263</v>
      </c>
      <c r="G11" s="5">
        <f t="shared" si="9"/>
        <v>25.000000353621537</v>
      </c>
      <c r="H11" s="4">
        <v>729047</v>
      </c>
      <c r="I11" s="4">
        <v>216000</v>
      </c>
      <c r="J11" s="5">
        <f t="shared" si="1"/>
        <v>29.62771947487611</v>
      </c>
      <c r="K11" s="4">
        <v>1660604</v>
      </c>
      <c r="L11" s="4">
        <v>576762</v>
      </c>
      <c r="M11" s="5">
        <f t="shared" si="2"/>
        <v>34.73206134635349</v>
      </c>
      <c r="N11" s="5">
        <v>1366575</v>
      </c>
      <c r="O11" s="5">
        <v>31619.88</v>
      </c>
      <c r="P11" s="5">
        <f t="shared" si="10"/>
        <v>2.3138049503320346</v>
      </c>
      <c r="Q11" s="4">
        <v>175924062</v>
      </c>
      <c r="R11" s="4">
        <v>44090186.04</v>
      </c>
      <c r="S11" s="5">
        <f t="shared" si="11"/>
        <v>25.062055490737816</v>
      </c>
      <c r="T11" s="4">
        <v>252566678</v>
      </c>
      <c r="U11" s="4">
        <v>62920916</v>
      </c>
      <c r="V11" s="5">
        <f t="shared" si="12"/>
        <v>24.912595952186535</v>
      </c>
      <c r="W11" s="4">
        <v>727297</v>
      </c>
      <c r="X11" s="4">
        <v>137361</v>
      </c>
      <c r="Y11" s="5">
        <f t="shared" si="13"/>
        <v>18.88650716282344</v>
      </c>
      <c r="Z11" s="4">
        <v>1745271</v>
      </c>
      <c r="AA11" s="4">
        <v>407788</v>
      </c>
      <c r="AB11" s="5">
        <f t="shared" si="3"/>
        <v>23.365311175169932</v>
      </c>
      <c r="AC11" s="5">
        <v>827134</v>
      </c>
      <c r="AD11" s="5">
        <v>0</v>
      </c>
      <c r="AE11" s="5">
        <f t="shared" si="14"/>
        <v>0</v>
      </c>
      <c r="AF11" s="4">
        <v>89046</v>
      </c>
      <c r="AG11" s="5">
        <v>0</v>
      </c>
      <c r="AH11" s="5">
        <v>0</v>
      </c>
      <c r="AI11" s="27"/>
      <c r="AJ11" s="27"/>
      <c r="AK11" s="27">
        <v>0</v>
      </c>
      <c r="AL11" s="26">
        <v>130642310</v>
      </c>
      <c r="AM11" s="26">
        <v>41904784.25</v>
      </c>
      <c r="AN11" s="27">
        <f t="shared" si="4"/>
        <v>32.075967004870016</v>
      </c>
      <c r="AO11" s="26">
        <v>2734825</v>
      </c>
      <c r="AP11" s="26">
        <v>439363.04</v>
      </c>
      <c r="AQ11" s="27">
        <f t="shared" si="5"/>
        <v>16.065490113627014</v>
      </c>
      <c r="AR11" s="26">
        <v>13887297</v>
      </c>
      <c r="AS11" s="26">
        <v>4415000</v>
      </c>
      <c r="AT11" s="27">
        <f t="shared" si="15"/>
        <v>31.79164383104934</v>
      </c>
      <c r="AU11" s="4">
        <v>49261</v>
      </c>
      <c r="AV11" s="4">
        <v>0</v>
      </c>
      <c r="AW11" s="5">
        <f t="shared" si="21"/>
        <v>0</v>
      </c>
      <c r="AX11" s="26">
        <v>224889333</v>
      </c>
      <c r="AY11" s="26">
        <v>72705733.83</v>
      </c>
      <c r="AZ11" s="27">
        <f t="shared" si="16"/>
        <v>32.32956088228515</v>
      </c>
      <c r="BA11" s="26">
        <v>15469918</v>
      </c>
      <c r="BB11" s="26">
        <v>63000</v>
      </c>
      <c r="BC11" s="27">
        <f t="shared" si="17"/>
        <v>0.40724197762392794</v>
      </c>
      <c r="BD11" s="19"/>
      <c r="BE11" s="19"/>
      <c r="BF11" s="19" t="e">
        <f t="shared" si="18"/>
        <v>#DIV/0!</v>
      </c>
      <c r="BG11" s="27">
        <v>18918610</v>
      </c>
      <c r="BH11" s="27">
        <v>5158586</v>
      </c>
      <c r="BI11" s="27">
        <f t="shared" si="19"/>
        <v>27.26725694963848</v>
      </c>
      <c r="BJ11" s="5">
        <v>5609</v>
      </c>
      <c r="BK11" s="5">
        <v>0</v>
      </c>
      <c r="BL11" s="5">
        <f t="shared" si="20"/>
        <v>0</v>
      </c>
      <c r="BM11" s="5">
        <f t="shared" si="6"/>
        <v>915885028</v>
      </c>
      <c r="BN11" s="5">
        <f t="shared" si="7"/>
        <v>251107248.23000002</v>
      </c>
      <c r="BO11" s="5">
        <f t="shared" si="8"/>
        <v>27.416896286462716</v>
      </c>
    </row>
    <row r="12" spans="1:67" ht="12.75">
      <c r="A12" s="6" t="s">
        <v>9</v>
      </c>
      <c r="B12" s="4">
        <v>505600</v>
      </c>
      <c r="C12" s="4">
        <v>112299.99</v>
      </c>
      <c r="D12" s="5">
        <f t="shared" si="0"/>
        <v>22.21123219936709</v>
      </c>
      <c r="E12" s="4">
        <v>22551143</v>
      </c>
      <c r="F12" s="4">
        <v>5637786</v>
      </c>
      <c r="G12" s="5">
        <f t="shared" si="9"/>
        <v>25.000001108591256</v>
      </c>
      <c r="H12" s="4">
        <v>516408</v>
      </c>
      <c r="I12" s="4">
        <v>120000</v>
      </c>
      <c r="J12" s="5">
        <f t="shared" si="1"/>
        <v>23.23744016359158</v>
      </c>
      <c r="K12" s="4">
        <v>241384</v>
      </c>
      <c r="L12" s="4">
        <v>326171.34</v>
      </c>
      <c r="M12" s="5">
        <f>L12/K12*100</f>
        <v>135.1255012759752</v>
      </c>
      <c r="N12" s="5">
        <v>45552.5</v>
      </c>
      <c r="O12" s="5">
        <v>0</v>
      </c>
      <c r="P12" s="5">
        <f t="shared" si="10"/>
        <v>0</v>
      </c>
      <c r="Q12" s="4">
        <v>9886188</v>
      </c>
      <c r="R12" s="4">
        <v>2586591.91</v>
      </c>
      <c r="S12" s="5">
        <f t="shared" si="11"/>
        <v>26.16369332648742</v>
      </c>
      <c r="T12" s="4">
        <v>61183623</v>
      </c>
      <c r="U12" s="4">
        <v>15070290.96</v>
      </c>
      <c r="V12" s="5">
        <f t="shared" si="12"/>
        <v>24.631249705497176</v>
      </c>
      <c r="W12" s="4">
        <v>371070</v>
      </c>
      <c r="X12" s="4">
        <v>70308</v>
      </c>
      <c r="Y12" s="5">
        <f t="shared" si="13"/>
        <v>18.947368421052634</v>
      </c>
      <c r="Z12" s="4">
        <v>147331</v>
      </c>
      <c r="AA12" s="4">
        <v>51647.65</v>
      </c>
      <c r="AB12" s="5">
        <f t="shared" si="3"/>
        <v>35.05552124128663</v>
      </c>
      <c r="AC12" s="5">
        <v>112423</v>
      </c>
      <c r="AD12" s="5">
        <v>0</v>
      </c>
      <c r="AE12" s="5">
        <f t="shared" si="14"/>
        <v>0</v>
      </c>
      <c r="AF12" s="4">
        <v>44874</v>
      </c>
      <c r="AG12" s="5">
        <v>0</v>
      </c>
      <c r="AH12" s="5">
        <v>0</v>
      </c>
      <c r="AI12" s="27"/>
      <c r="AJ12" s="27"/>
      <c r="AK12" s="27">
        <v>0</v>
      </c>
      <c r="AL12" s="26">
        <v>36032967</v>
      </c>
      <c r="AM12" s="26">
        <v>7734710.69</v>
      </c>
      <c r="AN12" s="27">
        <f t="shared" si="4"/>
        <v>21.46565030295729</v>
      </c>
      <c r="AO12" s="26">
        <v>39658</v>
      </c>
      <c r="AP12" s="26">
        <v>10381.88</v>
      </c>
      <c r="AQ12" s="27">
        <f t="shared" si="5"/>
        <v>26.17852640072621</v>
      </c>
      <c r="AR12" s="26">
        <v>86416</v>
      </c>
      <c r="AS12" s="26">
        <v>15150</v>
      </c>
      <c r="AT12" s="27">
        <f t="shared" si="15"/>
        <v>17.531475652656916</v>
      </c>
      <c r="AU12" s="4">
        <v>98523</v>
      </c>
      <c r="AV12" s="4">
        <v>28000</v>
      </c>
      <c r="AW12" s="5">
        <f t="shared" si="21"/>
        <v>28.41975985302924</v>
      </c>
      <c r="AX12" s="26">
        <v>34265850</v>
      </c>
      <c r="AY12" s="26">
        <v>11159264.47</v>
      </c>
      <c r="AZ12" s="27">
        <f t="shared" si="16"/>
        <v>32.566723049333376</v>
      </c>
      <c r="BA12" s="26">
        <v>2292659</v>
      </c>
      <c r="BB12" s="26">
        <v>101000</v>
      </c>
      <c r="BC12" s="27">
        <f t="shared" si="17"/>
        <v>4.405365124076455</v>
      </c>
      <c r="BD12" s="19"/>
      <c r="BE12" s="19"/>
      <c r="BF12" s="19" t="e">
        <f t="shared" si="18"/>
        <v>#DIV/0!</v>
      </c>
      <c r="BG12" s="27">
        <v>6183250</v>
      </c>
      <c r="BH12" s="27">
        <v>1350000</v>
      </c>
      <c r="BI12" s="27">
        <f t="shared" si="19"/>
        <v>21.833178344721627</v>
      </c>
      <c r="BJ12" s="5">
        <v>1566</v>
      </c>
      <c r="BK12" s="5">
        <v>0</v>
      </c>
      <c r="BL12" s="5">
        <f t="shared" si="20"/>
        <v>0</v>
      </c>
      <c r="BM12" s="5">
        <f t="shared" si="6"/>
        <v>174606485.5</v>
      </c>
      <c r="BN12" s="5">
        <f t="shared" si="7"/>
        <v>44373602.89</v>
      </c>
      <c r="BO12" s="5">
        <f>BN12/BM12*100</f>
        <v>25.41349066326634</v>
      </c>
    </row>
    <row r="13" spans="1:67" ht="12.75">
      <c r="A13" s="6" t="s">
        <v>28</v>
      </c>
      <c r="B13" s="4">
        <v>995500</v>
      </c>
      <c r="C13" s="4">
        <v>162218.63999999996</v>
      </c>
      <c r="D13" s="5">
        <f t="shared" si="0"/>
        <v>16.2951923656454</v>
      </c>
      <c r="E13" s="4">
        <v>48992346</v>
      </c>
      <c r="F13" s="4">
        <v>12248088</v>
      </c>
      <c r="G13" s="5">
        <f t="shared" si="9"/>
        <v>25.000003061702742</v>
      </c>
      <c r="H13" s="4">
        <v>850555</v>
      </c>
      <c r="I13" s="4">
        <v>210000</v>
      </c>
      <c r="J13" s="5">
        <f t="shared" si="1"/>
        <v>24.6897613910917</v>
      </c>
      <c r="K13" s="4">
        <v>1560810</v>
      </c>
      <c r="L13" s="4">
        <v>78552.61</v>
      </c>
      <c r="M13" s="5">
        <f>L13/K13*100</f>
        <v>5.032810527866941</v>
      </c>
      <c r="N13" s="5">
        <v>592182.5</v>
      </c>
      <c r="O13" s="5">
        <v>250406.27</v>
      </c>
      <c r="P13" s="5">
        <f t="shared" si="10"/>
        <v>42.28532082592781</v>
      </c>
      <c r="Q13" s="4">
        <v>102467262</v>
      </c>
      <c r="R13" s="4">
        <v>24960557.81</v>
      </c>
      <c r="S13" s="5">
        <f t="shared" si="11"/>
        <v>24.359544036611418</v>
      </c>
      <c r="T13" s="4">
        <v>255054471</v>
      </c>
      <c r="U13" s="4">
        <v>68165654.27</v>
      </c>
      <c r="V13" s="5">
        <f t="shared" si="12"/>
        <v>26.725920154522598</v>
      </c>
      <c r="W13" s="4">
        <v>742140</v>
      </c>
      <c r="X13" s="4">
        <v>131313</v>
      </c>
      <c r="Y13" s="5">
        <f t="shared" si="13"/>
        <v>17.693831352574986</v>
      </c>
      <c r="Z13" s="4">
        <v>815051</v>
      </c>
      <c r="AA13" s="4">
        <v>286267</v>
      </c>
      <c r="AB13" s="5">
        <f t="shared" si="3"/>
        <v>35.12258742090986</v>
      </c>
      <c r="AC13" s="5">
        <v>614330</v>
      </c>
      <c r="AD13" s="5">
        <v>0</v>
      </c>
      <c r="AE13" s="5">
        <f t="shared" si="14"/>
        <v>0</v>
      </c>
      <c r="AF13" s="4">
        <v>70686</v>
      </c>
      <c r="AG13" s="5">
        <v>70686</v>
      </c>
      <c r="AH13" s="5">
        <v>0</v>
      </c>
      <c r="AI13" s="27">
        <v>25914037</v>
      </c>
      <c r="AJ13" s="27">
        <v>8698509</v>
      </c>
      <c r="AK13" s="27">
        <f>AJ13/AI13*100</f>
        <v>33.56678467349568</v>
      </c>
      <c r="AL13" s="26">
        <v>127764116</v>
      </c>
      <c r="AM13" s="26">
        <v>39177642.78</v>
      </c>
      <c r="AN13" s="27">
        <f t="shared" si="4"/>
        <v>30.66404246087376</v>
      </c>
      <c r="AO13" s="26">
        <v>1457375</v>
      </c>
      <c r="AP13" s="26">
        <v>291942</v>
      </c>
      <c r="AQ13" s="27">
        <f t="shared" si="5"/>
        <v>20.032043914572434</v>
      </c>
      <c r="AR13" s="26">
        <v>6925690</v>
      </c>
      <c r="AS13" s="26">
        <v>2525000</v>
      </c>
      <c r="AT13" s="27">
        <f t="shared" si="15"/>
        <v>36.45846117859737</v>
      </c>
      <c r="AU13" s="4">
        <v>492612</v>
      </c>
      <c r="AV13" s="4">
        <v>132000</v>
      </c>
      <c r="AW13" s="5">
        <f t="shared" si="21"/>
        <v>26.795936761589246</v>
      </c>
      <c r="AX13" s="26">
        <v>134234944</v>
      </c>
      <c r="AY13" s="26">
        <v>38475451.75</v>
      </c>
      <c r="AZ13" s="27">
        <f t="shared" si="16"/>
        <v>28.662768876336703</v>
      </c>
      <c r="BA13" s="26">
        <v>11415495</v>
      </c>
      <c r="BB13" s="26">
        <v>121200</v>
      </c>
      <c r="BC13" s="27">
        <f t="shared" si="17"/>
        <v>1.0617148008036446</v>
      </c>
      <c r="BD13" s="19"/>
      <c r="BE13" s="19"/>
      <c r="BF13" s="19" t="e">
        <f t="shared" si="18"/>
        <v>#DIV/0!</v>
      </c>
      <c r="BG13" s="27">
        <v>12741822</v>
      </c>
      <c r="BH13" s="27">
        <v>2900000</v>
      </c>
      <c r="BI13" s="27">
        <f t="shared" si="19"/>
        <v>22.759696376232537</v>
      </c>
      <c r="BJ13" s="5">
        <v>6955</v>
      </c>
      <c r="BK13" s="5">
        <v>0</v>
      </c>
      <c r="BL13" s="5">
        <f t="shared" si="20"/>
        <v>0</v>
      </c>
      <c r="BM13" s="5">
        <f t="shared" si="6"/>
        <v>733708379.5</v>
      </c>
      <c r="BN13" s="5">
        <f t="shared" si="7"/>
        <v>198885489.13</v>
      </c>
      <c r="BO13" s="5">
        <f t="shared" si="8"/>
        <v>27.10688533576984</v>
      </c>
    </row>
    <row r="14" spans="1:67" ht="12.75">
      <c r="A14" s="3" t="s">
        <v>10</v>
      </c>
      <c r="B14" s="4">
        <v>2322900</v>
      </c>
      <c r="C14" s="4">
        <v>210320.29</v>
      </c>
      <c r="D14" s="5">
        <f t="shared" si="0"/>
        <v>9.0542119764088</v>
      </c>
      <c r="E14" s="4">
        <v>49328770</v>
      </c>
      <c r="F14" s="4">
        <v>12332193</v>
      </c>
      <c r="G14" s="5">
        <f t="shared" si="9"/>
        <v>25.00000101360727</v>
      </c>
      <c r="H14" s="4">
        <v>880932</v>
      </c>
      <c r="I14" s="4">
        <v>219000</v>
      </c>
      <c r="J14" s="5">
        <f t="shared" si="1"/>
        <v>24.860034599719388</v>
      </c>
      <c r="K14" s="4">
        <v>1913571</v>
      </c>
      <c r="L14" s="4">
        <v>453529.74</v>
      </c>
      <c r="M14" s="5">
        <f>L14/K14*100</f>
        <v>23.70070094080648</v>
      </c>
      <c r="N14" s="5">
        <v>1822100</v>
      </c>
      <c r="O14" s="5">
        <v>1822100</v>
      </c>
      <c r="P14" s="5">
        <f t="shared" si="10"/>
        <v>100</v>
      </c>
      <c r="Q14" s="4">
        <v>87697111</v>
      </c>
      <c r="R14" s="4">
        <v>21410664.76</v>
      </c>
      <c r="S14" s="5">
        <f t="shared" si="11"/>
        <v>24.414333055965777</v>
      </c>
      <c r="T14" s="4">
        <v>226576938</v>
      </c>
      <c r="U14" s="4">
        <v>57238287.9</v>
      </c>
      <c r="V14" s="5">
        <f t="shared" si="12"/>
        <v>25.262186171833605</v>
      </c>
      <c r="W14" s="4">
        <v>623398</v>
      </c>
      <c r="X14" s="4">
        <v>152334</v>
      </c>
      <c r="Y14" s="5">
        <f t="shared" si="13"/>
        <v>24.436074546277016</v>
      </c>
      <c r="Z14" s="4">
        <v>1630467</v>
      </c>
      <c r="AA14" s="4">
        <v>289231.59</v>
      </c>
      <c r="AB14" s="5">
        <f t="shared" si="3"/>
        <v>17.739186993665008</v>
      </c>
      <c r="AC14" s="5">
        <v>564139</v>
      </c>
      <c r="AD14" s="5">
        <v>0</v>
      </c>
      <c r="AE14" s="5">
        <f t="shared" si="14"/>
        <v>0</v>
      </c>
      <c r="AF14" s="4">
        <v>74385</v>
      </c>
      <c r="AG14" s="5">
        <v>0</v>
      </c>
      <c r="AH14" s="5">
        <v>0</v>
      </c>
      <c r="AI14" s="27">
        <v>18596834</v>
      </c>
      <c r="AJ14" s="27">
        <v>6198944</v>
      </c>
      <c r="AK14" s="27">
        <f>AJ14/AI14*100</f>
        <v>33.33332974849375</v>
      </c>
      <c r="AL14" s="26">
        <v>156876395</v>
      </c>
      <c r="AM14" s="26">
        <v>39057100.95</v>
      </c>
      <c r="AN14" s="27">
        <f t="shared" si="4"/>
        <v>24.896735388392884</v>
      </c>
      <c r="AO14" s="26">
        <v>11341253</v>
      </c>
      <c r="AP14" s="26">
        <v>1635075</v>
      </c>
      <c r="AQ14" s="27">
        <f t="shared" si="5"/>
        <v>14.417057797758325</v>
      </c>
      <c r="AR14" s="26">
        <v>29980208</v>
      </c>
      <c r="AS14" s="26">
        <v>11750000</v>
      </c>
      <c r="AT14" s="27">
        <f t="shared" si="15"/>
        <v>39.192523280692384</v>
      </c>
      <c r="AU14" s="4">
        <v>98523</v>
      </c>
      <c r="AV14" s="4">
        <v>0</v>
      </c>
      <c r="AW14" s="5">
        <v>0</v>
      </c>
      <c r="AX14" s="26">
        <v>186801328</v>
      </c>
      <c r="AY14" s="26">
        <v>46532585.45</v>
      </c>
      <c r="AZ14" s="27">
        <f t="shared" si="16"/>
        <v>24.910200558103103</v>
      </c>
      <c r="BA14" s="26">
        <v>10314330</v>
      </c>
      <c r="BB14" s="26">
        <v>419400</v>
      </c>
      <c r="BC14" s="27">
        <f t="shared" si="17"/>
        <v>4.066187527449674</v>
      </c>
      <c r="BD14" s="19"/>
      <c r="BE14" s="19"/>
      <c r="BF14" s="19" t="e">
        <f t="shared" si="18"/>
        <v>#DIV/0!</v>
      </c>
      <c r="BG14" s="27">
        <v>13189077</v>
      </c>
      <c r="BH14" s="27">
        <v>3350000</v>
      </c>
      <c r="BI14" s="27">
        <f t="shared" si="19"/>
        <v>25.399806218433636</v>
      </c>
      <c r="BJ14" s="5">
        <v>3925</v>
      </c>
      <c r="BK14" s="5">
        <v>0</v>
      </c>
      <c r="BL14" s="5">
        <f t="shared" si="20"/>
        <v>0</v>
      </c>
      <c r="BM14" s="5">
        <f t="shared" si="6"/>
        <v>800636584</v>
      </c>
      <c r="BN14" s="5">
        <f t="shared" si="7"/>
        <v>203070766.68</v>
      </c>
      <c r="BO14" s="5">
        <f t="shared" si="8"/>
        <v>25.363663207276076</v>
      </c>
    </row>
    <row r="15" spans="1:67" ht="12.75">
      <c r="A15" s="3" t="s">
        <v>11</v>
      </c>
      <c r="B15" s="4">
        <v>774300</v>
      </c>
      <c r="C15" s="4">
        <v>87047</v>
      </c>
      <c r="D15" s="5">
        <f t="shared" si="0"/>
        <v>11.242025054888286</v>
      </c>
      <c r="E15" s="4">
        <v>29245318</v>
      </c>
      <c r="F15" s="4">
        <v>7311330</v>
      </c>
      <c r="G15" s="5">
        <f t="shared" si="9"/>
        <v>25.000001709675374</v>
      </c>
      <c r="H15" s="4">
        <v>577162</v>
      </c>
      <c r="I15" s="4">
        <v>150000</v>
      </c>
      <c r="J15" s="5">
        <f t="shared" si="1"/>
        <v>25.98923699065427</v>
      </c>
      <c r="K15" s="4">
        <v>396374</v>
      </c>
      <c r="L15" s="4">
        <v>102188</v>
      </c>
      <c r="M15" s="5">
        <f>L15/K15*100</f>
        <v>25.78070206421208</v>
      </c>
      <c r="N15" s="5">
        <v>91105</v>
      </c>
      <c r="O15" s="5">
        <v>12106.8</v>
      </c>
      <c r="P15" s="5">
        <f t="shared" si="10"/>
        <v>13.288842544316996</v>
      </c>
      <c r="Q15" s="4">
        <v>12566744</v>
      </c>
      <c r="R15" s="4">
        <v>2906549.49</v>
      </c>
      <c r="S15" s="5">
        <f t="shared" si="11"/>
        <v>23.128898702798438</v>
      </c>
      <c r="T15" s="4">
        <v>73922646</v>
      </c>
      <c r="U15" s="4">
        <v>19109562.24</v>
      </c>
      <c r="V15" s="5">
        <f t="shared" si="12"/>
        <v>25.85075517994851</v>
      </c>
      <c r="W15" s="4">
        <v>348806</v>
      </c>
      <c r="X15" s="4">
        <v>48825</v>
      </c>
      <c r="Y15" s="5">
        <f t="shared" si="13"/>
        <v>13.997752332241992</v>
      </c>
      <c r="Z15" s="4">
        <v>134141</v>
      </c>
      <c r="AA15" s="4">
        <v>68100</v>
      </c>
      <c r="AB15" s="5">
        <f t="shared" si="3"/>
        <v>50.767476014044924</v>
      </c>
      <c r="AC15" s="5">
        <v>162614</v>
      </c>
      <c r="AD15" s="5">
        <v>0</v>
      </c>
      <c r="AE15" s="5">
        <f t="shared" si="14"/>
        <v>0</v>
      </c>
      <c r="AF15" s="4">
        <v>8856</v>
      </c>
      <c r="AG15" s="5">
        <v>8856</v>
      </c>
      <c r="AH15" s="5">
        <v>0</v>
      </c>
      <c r="AI15" s="27"/>
      <c r="AJ15" s="27"/>
      <c r="AK15" s="27">
        <v>0</v>
      </c>
      <c r="AL15" s="26">
        <v>32582138</v>
      </c>
      <c r="AM15" s="26">
        <v>9493430.42</v>
      </c>
      <c r="AN15" s="27">
        <f t="shared" si="4"/>
        <v>29.13691673640324</v>
      </c>
      <c r="AO15" s="26">
        <v>23357807</v>
      </c>
      <c r="AP15" s="26">
        <v>5439775.77</v>
      </c>
      <c r="AQ15" s="27">
        <f t="shared" si="5"/>
        <v>23.288897669203276</v>
      </c>
      <c r="AR15" s="26">
        <v>1510333</v>
      </c>
      <c r="AS15" s="26">
        <v>348600</v>
      </c>
      <c r="AT15" s="27">
        <f t="shared" si="15"/>
        <v>23.08100266629942</v>
      </c>
      <c r="AU15" s="4">
        <v>394089</v>
      </c>
      <c r="AV15" s="4">
        <v>74000</v>
      </c>
      <c r="AW15" s="5">
        <f t="shared" si="21"/>
        <v>18.77748427385692</v>
      </c>
      <c r="AX15" s="26">
        <v>44539582</v>
      </c>
      <c r="AY15" s="26">
        <v>9092741.98</v>
      </c>
      <c r="AZ15" s="27">
        <f t="shared" si="16"/>
        <v>20.414969273847248</v>
      </c>
      <c r="BA15" s="26">
        <v>2404149</v>
      </c>
      <c r="BB15" s="26">
        <v>100800</v>
      </c>
      <c r="BC15" s="27">
        <f t="shared" si="17"/>
        <v>4.192751780359703</v>
      </c>
      <c r="BD15" s="19"/>
      <c r="BE15" s="19"/>
      <c r="BF15" s="19" t="e">
        <f t="shared" si="18"/>
        <v>#DIV/0!</v>
      </c>
      <c r="BG15" s="27">
        <v>7263116</v>
      </c>
      <c r="BH15" s="27">
        <v>1289000</v>
      </c>
      <c r="BI15" s="27">
        <f t="shared" si="19"/>
        <v>17.74720381720463</v>
      </c>
      <c r="BJ15" s="5">
        <v>1345</v>
      </c>
      <c r="BK15" s="5">
        <v>0</v>
      </c>
      <c r="BL15" s="5">
        <f t="shared" si="20"/>
        <v>0</v>
      </c>
      <c r="BM15" s="5">
        <f t="shared" si="6"/>
        <v>230280625</v>
      </c>
      <c r="BN15" s="5">
        <f t="shared" si="7"/>
        <v>55642912.7</v>
      </c>
      <c r="BO15" s="5">
        <f t="shared" si="8"/>
        <v>24.16308914395208</v>
      </c>
    </row>
    <row r="16" spans="1:67" ht="25.5">
      <c r="A16" s="6" t="s">
        <v>29</v>
      </c>
      <c r="B16" s="4">
        <v>505600</v>
      </c>
      <c r="C16" s="4">
        <v>64770.47</v>
      </c>
      <c r="D16" s="5">
        <f t="shared" si="0"/>
        <v>12.810615110759493</v>
      </c>
      <c r="E16" s="4">
        <v>40963780</v>
      </c>
      <c r="F16" s="4">
        <v>10240944</v>
      </c>
      <c r="G16" s="5">
        <f t="shared" si="9"/>
        <v>24.999997558819036</v>
      </c>
      <c r="H16" s="4">
        <v>911309</v>
      </c>
      <c r="I16" s="4">
        <v>225000</v>
      </c>
      <c r="J16" s="5">
        <f t="shared" si="1"/>
        <v>24.68975945590354</v>
      </c>
      <c r="K16" s="4">
        <v>1747073</v>
      </c>
      <c r="L16" s="4">
        <v>362039.67</v>
      </c>
      <c r="M16" s="5">
        <f>L16/K16*100</f>
        <v>20.722641240520574</v>
      </c>
      <c r="N16" s="5">
        <v>318867.5</v>
      </c>
      <c r="O16" s="5">
        <v>0</v>
      </c>
      <c r="P16" s="5">
        <f t="shared" si="10"/>
        <v>0</v>
      </c>
      <c r="Q16" s="4">
        <v>112974433</v>
      </c>
      <c r="R16" s="4">
        <v>27626615</v>
      </c>
      <c r="S16" s="5">
        <f t="shared" si="11"/>
        <v>24.453864707601586</v>
      </c>
      <c r="T16" s="4">
        <v>261932616</v>
      </c>
      <c r="U16" s="4">
        <v>63861053.73</v>
      </c>
      <c r="V16" s="5">
        <f t="shared" si="12"/>
        <v>24.380718486009393</v>
      </c>
      <c r="W16" s="4">
        <v>682769</v>
      </c>
      <c r="X16" s="4">
        <v>162359</v>
      </c>
      <c r="Y16" s="5">
        <f t="shared" si="13"/>
        <v>23.779492039035162</v>
      </c>
      <c r="Z16" s="4">
        <v>2806689</v>
      </c>
      <c r="AA16" s="4">
        <v>811000</v>
      </c>
      <c r="AB16" s="5">
        <f t="shared" si="3"/>
        <v>28.895257009237575</v>
      </c>
      <c r="AC16" s="5">
        <v>664521</v>
      </c>
      <c r="AD16" s="5">
        <v>0</v>
      </c>
      <c r="AE16" s="5">
        <f t="shared" si="14"/>
        <v>0</v>
      </c>
      <c r="AF16" s="4">
        <v>36801</v>
      </c>
      <c r="AG16" s="5">
        <v>0</v>
      </c>
      <c r="AH16" s="5">
        <v>0</v>
      </c>
      <c r="AI16" s="27">
        <v>19877269</v>
      </c>
      <c r="AJ16" s="27">
        <v>6805976.9</v>
      </c>
      <c r="AK16" s="27">
        <f>AJ16/AI16*100</f>
        <v>34.23999997182712</v>
      </c>
      <c r="AL16" s="26">
        <v>153097563</v>
      </c>
      <c r="AM16" s="26">
        <v>40733269.84</v>
      </c>
      <c r="AN16" s="27">
        <f t="shared" si="4"/>
        <v>26.60608636859883</v>
      </c>
      <c r="AO16" s="26">
        <v>191384348</v>
      </c>
      <c r="AP16" s="26">
        <v>53139699.01</v>
      </c>
      <c r="AQ16" s="27">
        <f t="shared" si="5"/>
        <v>27.765958692713994</v>
      </c>
      <c r="AR16" s="26">
        <v>31206418</v>
      </c>
      <c r="AS16" s="26">
        <v>8935000</v>
      </c>
      <c r="AT16" s="27">
        <f t="shared" si="15"/>
        <v>28.6319307778291</v>
      </c>
      <c r="AU16" s="4">
        <v>49261</v>
      </c>
      <c r="AV16" s="4">
        <v>0</v>
      </c>
      <c r="AW16" s="5">
        <v>0</v>
      </c>
      <c r="AX16" s="26">
        <v>202659665</v>
      </c>
      <c r="AY16" s="26">
        <v>56313273.23</v>
      </c>
      <c r="AZ16" s="27">
        <f t="shared" si="16"/>
        <v>27.787114535100017</v>
      </c>
      <c r="BA16" s="26">
        <v>11784652</v>
      </c>
      <c r="BB16" s="26">
        <v>120000</v>
      </c>
      <c r="BC16" s="27">
        <f t="shared" si="17"/>
        <v>1.0182735985755031</v>
      </c>
      <c r="BD16" s="19"/>
      <c r="BE16" s="19"/>
      <c r="BF16" s="19" t="e">
        <f t="shared" si="18"/>
        <v>#DIV/0!</v>
      </c>
      <c r="BG16" s="27">
        <v>19632427</v>
      </c>
      <c r="BH16" s="27">
        <v>5070000</v>
      </c>
      <c r="BI16" s="27">
        <f t="shared" si="19"/>
        <v>25.824621683299775</v>
      </c>
      <c r="BJ16" s="5">
        <v>4934</v>
      </c>
      <c r="BK16" s="5">
        <v>0</v>
      </c>
      <c r="BL16" s="5">
        <f t="shared" si="20"/>
        <v>0</v>
      </c>
      <c r="BM16" s="5">
        <f t="shared" si="6"/>
        <v>1053240995.5</v>
      </c>
      <c r="BN16" s="5">
        <f t="shared" si="7"/>
        <v>274471000.85</v>
      </c>
      <c r="BO16" s="5">
        <f>BN16/BM16*100</f>
        <v>26.059657953183045</v>
      </c>
    </row>
    <row r="17" spans="1:67" ht="12.75">
      <c r="A17" s="3" t="s">
        <v>12</v>
      </c>
      <c r="B17" s="4">
        <v>2401800</v>
      </c>
      <c r="C17" s="4">
        <v>247929.83999999997</v>
      </c>
      <c r="D17" s="5">
        <f t="shared" si="0"/>
        <v>10.322667999000748</v>
      </c>
      <c r="E17" s="4">
        <v>82077660</v>
      </c>
      <c r="F17" s="4">
        <v>20652399</v>
      </c>
      <c r="G17" s="5">
        <f t="shared" si="9"/>
        <v>25.16202216291254</v>
      </c>
      <c r="H17" s="4">
        <v>1549225</v>
      </c>
      <c r="I17" s="4">
        <v>390000</v>
      </c>
      <c r="J17" s="5">
        <f t="shared" si="1"/>
        <v>25.173877261211253</v>
      </c>
      <c r="K17" s="4">
        <v>2871751</v>
      </c>
      <c r="L17" s="4">
        <v>565842.41</v>
      </c>
      <c r="M17" s="5">
        <f aca="true" t="shared" si="22" ref="M17:M28">L17/K17*100</f>
        <v>19.70374207234541</v>
      </c>
      <c r="N17" s="5">
        <v>318867.5</v>
      </c>
      <c r="O17" s="5">
        <v>38159.64</v>
      </c>
      <c r="P17" s="5">
        <f t="shared" si="10"/>
        <v>11.967240311414615</v>
      </c>
      <c r="Q17" s="4">
        <v>218551945</v>
      </c>
      <c r="R17" s="4">
        <v>56431503.32</v>
      </c>
      <c r="S17" s="5">
        <f t="shared" si="11"/>
        <v>25.82063651732772</v>
      </c>
      <c r="T17" s="4">
        <v>390722436</v>
      </c>
      <c r="U17" s="4">
        <v>98780708</v>
      </c>
      <c r="V17" s="5">
        <f t="shared" si="12"/>
        <v>25.281555113973543</v>
      </c>
      <c r="W17" s="4">
        <v>1283902</v>
      </c>
      <c r="X17" s="4">
        <v>306621</v>
      </c>
      <c r="Y17" s="5">
        <f t="shared" si="13"/>
        <v>23.881962953558762</v>
      </c>
      <c r="Z17" s="4">
        <v>3030479</v>
      </c>
      <c r="AA17" s="4">
        <v>329686</v>
      </c>
      <c r="AB17" s="5">
        <f t="shared" si="3"/>
        <v>10.879006256106708</v>
      </c>
      <c r="AC17" s="5">
        <v>903432</v>
      </c>
      <c r="AD17" s="5">
        <v>0</v>
      </c>
      <c r="AE17" s="5">
        <f t="shared" si="14"/>
        <v>0</v>
      </c>
      <c r="AF17" s="4">
        <v>84240</v>
      </c>
      <c r="AG17" s="5">
        <v>0</v>
      </c>
      <c r="AH17" s="5">
        <v>0</v>
      </c>
      <c r="AI17" s="27"/>
      <c r="AJ17" s="27"/>
      <c r="AK17" s="27">
        <v>0</v>
      </c>
      <c r="AL17" s="26">
        <v>150618272</v>
      </c>
      <c r="AM17" s="26">
        <v>47823145.79</v>
      </c>
      <c r="AN17" s="27">
        <f t="shared" si="4"/>
        <v>31.751224572540576</v>
      </c>
      <c r="AO17" s="26">
        <v>936000</v>
      </c>
      <c r="AP17" s="26">
        <v>298331.68</v>
      </c>
      <c r="AQ17" s="27">
        <f t="shared" si="5"/>
        <v>31.873042735042734</v>
      </c>
      <c r="AR17" s="26">
        <v>10038887</v>
      </c>
      <c r="AS17" s="26">
        <v>4047000</v>
      </c>
      <c r="AT17" s="27">
        <f t="shared" si="15"/>
        <v>40.313233927227195</v>
      </c>
      <c r="AU17" s="4">
        <v>49261</v>
      </c>
      <c r="AV17" s="4">
        <v>0</v>
      </c>
      <c r="AW17" s="5"/>
      <c r="AX17" s="26">
        <v>323113770</v>
      </c>
      <c r="AY17" s="26">
        <v>97780002.43</v>
      </c>
      <c r="AZ17" s="27">
        <f t="shared" si="16"/>
        <v>30.261787490517662</v>
      </c>
      <c r="BA17" s="26">
        <v>14362447</v>
      </c>
      <c r="BB17" s="26">
        <v>320000</v>
      </c>
      <c r="BC17" s="27">
        <f t="shared" si="17"/>
        <v>2.2280325908252263</v>
      </c>
      <c r="BD17" s="19"/>
      <c r="BE17" s="19"/>
      <c r="BF17" s="19" t="e">
        <f t="shared" si="18"/>
        <v>#DIV/0!</v>
      </c>
      <c r="BG17" s="27">
        <v>17063835</v>
      </c>
      <c r="BH17" s="27">
        <v>4250000</v>
      </c>
      <c r="BI17" s="27">
        <f t="shared" si="19"/>
        <v>24.906476181936828</v>
      </c>
      <c r="BJ17" s="5">
        <v>2016</v>
      </c>
      <c r="BK17" s="5">
        <v>0</v>
      </c>
      <c r="BL17" s="5">
        <f t="shared" si="20"/>
        <v>0</v>
      </c>
      <c r="BM17" s="5">
        <f t="shared" si="6"/>
        <v>1219980225.5</v>
      </c>
      <c r="BN17" s="5">
        <f t="shared" si="7"/>
        <v>332261329.11</v>
      </c>
      <c r="BO17" s="5">
        <f t="shared" si="8"/>
        <v>27.234976613971355</v>
      </c>
    </row>
    <row r="18" spans="1:67" ht="12.75">
      <c r="A18" s="3" t="s">
        <v>13</v>
      </c>
      <c r="B18" s="4">
        <v>568800</v>
      </c>
      <c r="C18" s="4">
        <v>0</v>
      </c>
      <c r="D18" s="5">
        <f t="shared" si="0"/>
        <v>0</v>
      </c>
      <c r="E18" s="4">
        <v>23560151</v>
      </c>
      <c r="F18" s="4">
        <v>5890038</v>
      </c>
      <c r="G18" s="5">
        <f t="shared" si="9"/>
        <v>25.000001061113743</v>
      </c>
      <c r="H18" s="4">
        <v>637916</v>
      </c>
      <c r="I18" s="4">
        <v>159000</v>
      </c>
      <c r="J18" s="5">
        <f t="shared" si="1"/>
        <v>24.924911743865962</v>
      </c>
      <c r="K18" s="4">
        <v>515878</v>
      </c>
      <c r="L18" s="4">
        <v>149971.27</v>
      </c>
      <c r="M18" s="5">
        <f t="shared" si="22"/>
        <v>29.071073005633114</v>
      </c>
      <c r="N18" s="5">
        <v>136657.5</v>
      </c>
      <c r="O18" s="5">
        <v>0</v>
      </c>
      <c r="P18" s="5">
        <f t="shared" si="10"/>
        <v>0</v>
      </c>
      <c r="Q18" s="4">
        <v>29496655</v>
      </c>
      <c r="R18" s="4">
        <v>7091431.91</v>
      </c>
      <c r="S18" s="5">
        <f t="shared" si="11"/>
        <v>24.041478296437344</v>
      </c>
      <c r="T18" s="4">
        <v>107610437</v>
      </c>
      <c r="U18" s="4">
        <v>26902608</v>
      </c>
      <c r="V18" s="5">
        <f t="shared" si="12"/>
        <v>24.999998838402636</v>
      </c>
      <c r="W18" s="4">
        <v>430441</v>
      </c>
      <c r="X18" s="4">
        <v>102337</v>
      </c>
      <c r="Y18" s="5">
        <f t="shared" si="13"/>
        <v>23.774919210762917</v>
      </c>
      <c r="Z18" s="4">
        <v>382839</v>
      </c>
      <c r="AA18" s="4">
        <v>132824.85</v>
      </c>
      <c r="AB18" s="5">
        <f t="shared" si="3"/>
        <v>34.69470195042825</v>
      </c>
      <c r="AC18" s="5">
        <v>162614</v>
      </c>
      <c r="AD18" s="5">
        <v>0</v>
      </c>
      <c r="AE18" s="5">
        <f t="shared" si="14"/>
        <v>0</v>
      </c>
      <c r="AF18" s="4">
        <v>54594</v>
      </c>
      <c r="AG18" s="5">
        <v>0</v>
      </c>
      <c r="AH18" s="5">
        <v>0</v>
      </c>
      <c r="AI18" s="27"/>
      <c r="AJ18" s="27"/>
      <c r="AK18" s="27">
        <v>0</v>
      </c>
      <c r="AL18" s="26">
        <v>33942455</v>
      </c>
      <c r="AM18" s="26">
        <v>10569172.31</v>
      </c>
      <c r="AN18" s="27">
        <f t="shared" si="4"/>
        <v>31.138502827800764</v>
      </c>
      <c r="AO18" s="26">
        <v>62044</v>
      </c>
      <c r="AP18" s="26">
        <v>15180.65</v>
      </c>
      <c r="AQ18" s="27">
        <f t="shared" si="5"/>
        <v>24.467555283347302</v>
      </c>
      <c r="AR18" s="26">
        <v>1622804</v>
      </c>
      <c r="AS18" s="26">
        <v>369300</v>
      </c>
      <c r="AT18" s="27">
        <f t="shared" si="15"/>
        <v>22.75690718041119</v>
      </c>
      <c r="AU18" s="4">
        <v>49261</v>
      </c>
      <c r="AV18" s="4">
        <v>0</v>
      </c>
      <c r="AW18" s="5"/>
      <c r="AX18" s="26">
        <v>59131774</v>
      </c>
      <c r="AY18" s="26">
        <v>15034587.37</v>
      </c>
      <c r="AZ18" s="27">
        <f t="shared" si="16"/>
        <v>25.425564553500458</v>
      </c>
      <c r="BA18" s="26">
        <v>3877624</v>
      </c>
      <c r="BB18" s="26">
        <v>28300</v>
      </c>
      <c r="BC18" s="27">
        <f t="shared" si="17"/>
        <v>0.7298283691250106</v>
      </c>
      <c r="BD18" s="19"/>
      <c r="BE18" s="19"/>
      <c r="BF18" s="19" t="e">
        <f t="shared" si="18"/>
        <v>#DIV/0!</v>
      </c>
      <c r="BG18" s="27">
        <v>6723183</v>
      </c>
      <c r="BH18" s="27">
        <v>1540000</v>
      </c>
      <c r="BI18" s="27">
        <f t="shared" si="19"/>
        <v>22.905817080986786</v>
      </c>
      <c r="BJ18" s="5">
        <v>1679</v>
      </c>
      <c r="BK18" s="5">
        <v>0</v>
      </c>
      <c r="BL18" s="5">
        <f t="shared" si="20"/>
        <v>0</v>
      </c>
      <c r="BM18" s="5">
        <f t="shared" si="6"/>
        <v>268967806.5</v>
      </c>
      <c r="BN18" s="5">
        <f t="shared" si="7"/>
        <v>67984751.36</v>
      </c>
      <c r="BO18" s="5">
        <f t="shared" si="8"/>
        <v>25.276166781692517</v>
      </c>
    </row>
    <row r="19" spans="1:67" ht="12.75">
      <c r="A19" s="3" t="s">
        <v>14</v>
      </c>
      <c r="B19" s="4">
        <v>1137800</v>
      </c>
      <c r="C19" s="4">
        <v>236157.06</v>
      </c>
      <c r="D19" s="5">
        <f t="shared" si="0"/>
        <v>20.755586219019158</v>
      </c>
      <c r="E19" s="4">
        <v>32881769</v>
      </c>
      <c r="F19" s="4">
        <v>8220441</v>
      </c>
      <c r="G19" s="5">
        <f t="shared" si="9"/>
        <v>24.999996198501364</v>
      </c>
      <c r="H19" s="4">
        <v>789801</v>
      </c>
      <c r="I19" s="4">
        <v>195000</v>
      </c>
      <c r="J19" s="5">
        <f t="shared" si="1"/>
        <v>24.68976362400149</v>
      </c>
      <c r="K19" s="4">
        <v>474873</v>
      </c>
      <c r="L19" s="4">
        <v>105838.66</v>
      </c>
      <c r="M19" s="5">
        <f t="shared" si="22"/>
        <v>22.287782207032198</v>
      </c>
      <c r="N19" s="5">
        <v>91105</v>
      </c>
      <c r="O19" s="5">
        <v>0</v>
      </c>
      <c r="P19" s="5">
        <f t="shared" si="10"/>
        <v>0</v>
      </c>
      <c r="Q19" s="4">
        <v>13709772</v>
      </c>
      <c r="R19" s="4">
        <v>3112809</v>
      </c>
      <c r="S19" s="5">
        <f t="shared" si="11"/>
        <v>22.705038420770236</v>
      </c>
      <c r="T19" s="4">
        <v>84300278</v>
      </c>
      <c r="U19" s="4">
        <v>19648092</v>
      </c>
      <c r="V19" s="5">
        <f t="shared" si="12"/>
        <v>23.307268334275243</v>
      </c>
      <c r="W19" s="4">
        <v>326542</v>
      </c>
      <c r="X19" s="4">
        <v>64449</v>
      </c>
      <c r="Y19" s="5">
        <f t="shared" si="13"/>
        <v>19.736817928474746</v>
      </c>
      <c r="Z19" s="4">
        <v>316970</v>
      </c>
      <c r="AA19" s="4">
        <v>148000</v>
      </c>
      <c r="AB19" s="5">
        <f t="shared" si="3"/>
        <v>46.69211597312049</v>
      </c>
      <c r="AC19" s="5">
        <v>162614</v>
      </c>
      <c r="AD19" s="5">
        <v>0</v>
      </c>
      <c r="AE19" s="5">
        <f t="shared" si="14"/>
        <v>0</v>
      </c>
      <c r="AF19" s="4">
        <v>34614</v>
      </c>
      <c r="AG19" s="5">
        <v>0</v>
      </c>
      <c r="AH19" s="5">
        <v>0</v>
      </c>
      <c r="AI19" s="27"/>
      <c r="AJ19" s="27"/>
      <c r="AK19" s="27">
        <v>0</v>
      </c>
      <c r="AL19" s="26">
        <v>35204112</v>
      </c>
      <c r="AM19" s="26">
        <v>9203862.1</v>
      </c>
      <c r="AN19" s="27">
        <f t="shared" si="4"/>
        <v>26.144281383947423</v>
      </c>
      <c r="AO19" s="26">
        <v>589009</v>
      </c>
      <c r="AP19" s="26">
        <v>57840.01</v>
      </c>
      <c r="AQ19" s="27">
        <f t="shared" si="5"/>
        <v>9.819885604464448</v>
      </c>
      <c r="AR19" s="26">
        <v>830346</v>
      </c>
      <c r="AS19" s="26">
        <v>302000</v>
      </c>
      <c r="AT19" s="27">
        <f t="shared" si="15"/>
        <v>36.37038054016037</v>
      </c>
      <c r="AU19" s="4">
        <v>98523</v>
      </c>
      <c r="AV19" s="4">
        <v>36225</v>
      </c>
      <c r="AW19" s="5">
        <f t="shared" si="21"/>
        <v>36.76806430985658</v>
      </c>
      <c r="AX19" s="26">
        <v>64174854</v>
      </c>
      <c r="AY19" s="26">
        <v>17459387.8</v>
      </c>
      <c r="AZ19" s="27">
        <f t="shared" si="16"/>
        <v>27.205964192766217</v>
      </c>
      <c r="BA19" s="26">
        <v>3508467</v>
      </c>
      <c r="BB19" s="26">
        <v>239997</v>
      </c>
      <c r="BC19" s="27">
        <f t="shared" si="17"/>
        <v>6.840508974432423</v>
      </c>
      <c r="BD19" s="19"/>
      <c r="BE19" s="19"/>
      <c r="BF19" s="19" t="e">
        <f t="shared" si="18"/>
        <v>#DIV/0!</v>
      </c>
      <c r="BG19" s="27">
        <v>7263116</v>
      </c>
      <c r="BH19" s="27">
        <v>1969460</v>
      </c>
      <c r="BI19" s="27">
        <f t="shared" si="19"/>
        <v>27.115910030901336</v>
      </c>
      <c r="BJ19" s="5">
        <v>1679</v>
      </c>
      <c r="BK19" s="5">
        <v>0</v>
      </c>
      <c r="BL19" s="5">
        <f t="shared" si="20"/>
        <v>0</v>
      </c>
      <c r="BM19" s="5">
        <f t="shared" si="6"/>
        <v>245896244</v>
      </c>
      <c r="BN19" s="5">
        <f t="shared" si="7"/>
        <v>60999558.629999995</v>
      </c>
      <c r="BO19" s="5">
        <f t="shared" si="8"/>
        <v>24.80703146893126</v>
      </c>
    </row>
    <row r="20" spans="1:67" ht="12.75">
      <c r="A20" s="3" t="s">
        <v>15</v>
      </c>
      <c r="B20" s="4">
        <v>932300</v>
      </c>
      <c r="C20" s="4">
        <v>123114.45999999996</v>
      </c>
      <c r="D20" s="5">
        <f t="shared" si="0"/>
        <v>13.205455325538987</v>
      </c>
      <c r="E20" s="4">
        <v>20527640</v>
      </c>
      <c r="F20" s="4">
        <v>5131911</v>
      </c>
      <c r="G20" s="5">
        <f t="shared" si="9"/>
        <v>25.0000048714806</v>
      </c>
      <c r="H20" s="4">
        <v>577162</v>
      </c>
      <c r="I20" s="4">
        <v>150000</v>
      </c>
      <c r="J20" s="5">
        <f t="shared" si="1"/>
        <v>25.98923699065427</v>
      </c>
      <c r="K20" s="4">
        <v>435623</v>
      </c>
      <c r="L20" s="4">
        <v>72153.3</v>
      </c>
      <c r="M20" s="5">
        <f t="shared" si="22"/>
        <v>16.563243905854375</v>
      </c>
      <c r="N20" s="5">
        <v>136657.5</v>
      </c>
      <c r="O20" s="5">
        <v>7714.54</v>
      </c>
      <c r="P20" s="5">
        <f t="shared" si="10"/>
        <v>5.645164004902767</v>
      </c>
      <c r="Q20" s="4">
        <v>19851980</v>
      </c>
      <c r="R20" s="4">
        <v>5111883.8</v>
      </c>
      <c r="S20" s="5">
        <f t="shared" si="11"/>
        <v>25.74999471085504</v>
      </c>
      <c r="T20" s="4">
        <v>71177613</v>
      </c>
      <c r="U20" s="4">
        <v>19829722.69</v>
      </c>
      <c r="V20" s="5">
        <f t="shared" si="12"/>
        <v>27.859493813033602</v>
      </c>
      <c r="W20" s="4">
        <v>274592</v>
      </c>
      <c r="X20" s="4">
        <v>68551</v>
      </c>
      <c r="Y20" s="5">
        <f t="shared" si="13"/>
        <v>24.964674863069572</v>
      </c>
      <c r="Z20" s="4">
        <v>323823</v>
      </c>
      <c r="AA20" s="4">
        <v>180000</v>
      </c>
      <c r="AB20" s="5">
        <f t="shared" si="3"/>
        <v>55.58592193883696</v>
      </c>
      <c r="AC20" s="5">
        <v>162614</v>
      </c>
      <c r="AD20" s="5">
        <v>0</v>
      </c>
      <c r="AE20" s="5">
        <f t="shared" si="14"/>
        <v>0</v>
      </c>
      <c r="AF20" s="4">
        <v>38367</v>
      </c>
      <c r="AG20" s="5">
        <v>0</v>
      </c>
      <c r="AH20" s="5">
        <v>0</v>
      </c>
      <c r="AI20" s="27"/>
      <c r="AJ20" s="27"/>
      <c r="AK20" s="27">
        <v>0</v>
      </c>
      <c r="AL20" s="26">
        <v>30446114</v>
      </c>
      <c r="AM20" s="26">
        <v>9861327.62</v>
      </c>
      <c r="AN20" s="27">
        <f t="shared" si="4"/>
        <v>32.38944589118992</v>
      </c>
      <c r="AO20" s="26">
        <v>192152</v>
      </c>
      <c r="AP20" s="26">
        <v>15181.64</v>
      </c>
      <c r="AQ20" s="27">
        <f t="shared" si="5"/>
        <v>7.900849327615638</v>
      </c>
      <c r="AR20" s="26">
        <v>1156862</v>
      </c>
      <c r="AS20" s="26">
        <v>303000</v>
      </c>
      <c r="AT20" s="27">
        <f t="shared" si="15"/>
        <v>26.19154229285775</v>
      </c>
      <c r="AU20" s="4">
        <v>98523</v>
      </c>
      <c r="AV20" s="4">
        <v>9100</v>
      </c>
      <c r="AW20" s="5">
        <f t="shared" si="21"/>
        <v>9.236421952234505</v>
      </c>
      <c r="AX20" s="26">
        <v>55075590</v>
      </c>
      <c r="AY20" s="26">
        <v>13201112.19</v>
      </c>
      <c r="AZ20" s="27">
        <f t="shared" si="16"/>
        <v>23.969079931781028</v>
      </c>
      <c r="BA20" s="26">
        <v>2646049</v>
      </c>
      <c r="BB20" s="26">
        <v>130000</v>
      </c>
      <c r="BC20" s="27">
        <f t="shared" si="17"/>
        <v>4.912985360437392</v>
      </c>
      <c r="BD20" s="19"/>
      <c r="BE20" s="19"/>
      <c r="BF20" s="19" t="e">
        <f t="shared" si="18"/>
        <v>#DIV/0!</v>
      </c>
      <c r="BG20" s="27">
        <v>6723183</v>
      </c>
      <c r="BH20" s="27">
        <v>1680000</v>
      </c>
      <c r="BI20" s="27">
        <f t="shared" si="19"/>
        <v>24.988164088349222</v>
      </c>
      <c r="BJ20" s="5">
        <v>1679</v>
      </c>
      <c r="BK20" s="5">
        <v>0</v>
      </c>
      <c r="BL20" s="5">
        <f t="shared" si="20"/>
        <v>0</v>
      </c>
      <c r="BM20" s="5">
        <f t="shared" si="6"/>
        <v>210778523.5</v>
      </c>
      <c r="BN20" s="5">
        <f t="shared" si="7"/>
        <v>55874772.239999995</v>
      </c>
      <c r="BO20" s="5">
        <f t="shared" si="8"/>
        <v>26.50875967446465</v>
      </c>
    </row>
    <row r="21" spans="1:67" ht="12.75">
      <c r="A21" s="3" t="s">
        <v>16</v>
      </c>
      <c r="B21" s="4">
        <v>1532700</v>
      </c>
      <c r="C21" s="4">
        <v>136618.2</v>
      </c>
      <c r="D21" s="5">
        <f t="shared" si="0"/>
        <v>8.913564298297123</v>
      </c>
      <c r="E21" s="4">
        <v>43654913</v>
      </c>
      <c r="F21" s="4">
        <v>10913727</v>
      </c>
      <c r="G21" s="5">
        <f t="shared" si="9"/>
        <v>24.99999713663385</v>
      </c>
      <c r="H21" s="4">
        <v>1093570</v>
      </c>
      <c r="I21" s="4">
        <v>270000</v>
      </c>
      <c r="J21" s="5">
        <f t="shared" si="1"/>
        <v>24.68977751767148</v>
      </c>
      <c r="K21" s="4">
        <v>395710</v>
      </c>
      <c r="L21" s="4">
        <v>217237.19</v>
      </c>
      <c r="M21" s="5">
        <f t="shared" si="22"/>
        <v>54.89807940158197</v>
      </c>
      <c r="N21" s="5">
        <v>637735</v>
      </c>
      <c r="O21" s="5">
        <v>0</v>
      </c>
      <c r="P21" s="5">
        <f t="shared" si="10"/>
        <v>0</v>
      </c>
      <c r="Q21" s="4">
        <v>21516227</v>
      </c>
      <c r="R21" s="4">
        <v>5659012</v>
      </c>
      <c r="S21" s="5">
        <f t="shared" si="11"/>
        <v>26.301135417468874</v>
      </c>
      <c r="T21" s="4">
        <v>136752219</v>
      </c>
      <c r="U21" s="4">
        <v>34015181.9</v>
      </c>
      <c r="V21" s="5">
        <f t="shared" si="12"/>
        <v>24.873586804467134</v>
      </c>
      <c r="W21" s="4">
        <v>653083</v>
      </c>
      <c r="X21" s="4">
        <v>134757</v>
      </c>
      <c r="Y21" s="5">
        <f t="shared" si="13"/>
        <v>20.63397761080904</v>
      </c>
      <c r="Z21" s="4">
        <v>462790</v>
      </c>
      <c r="AA21" s="4">
        <v>105000</v>
      </c>
      <c r="AB21" s="5">
        <f t="shared" si="3"/>
        <v>22.688476414788564</v>
      </c>
      <c r="AC21" s="5">
        <v>212805</v>
      </c>
      <c r="AD21" s="5">
        <v>0</v>
      </c>
      <c r="AE21" s="5">
        <f t="shared" si="14"/>
        <v>0</v>
      </c>
      <c r="AF21" s="4">
        <v>65880</v>
      </c>
      <c r="AG21" s="5">
        <v>65880</v>
      </c>
      <c r="AH21" s="5">
        <v>0</v>
      </c>
      <c r="AI21" s="27"/>
      <c r="AJ21" s="27"/>
      <c r="AK21" s="27">
        <v>0</v>
      </c>
      <c r="AL21" s="26">
        <v>43387562</v>
      </c>
      <c r="AM21" s="26">
        <v>11337400.51</v>
      </c>
      <c r="AN21" s="27">
        <f t="shared" si="4"/>
        <v>26.130531395149603</v>
      </c>
      <c r="AO21" s="26">
        <v>225764</v>
      </c>
      <c r="AP21" s="26">
        <v>35244.56</v>
      </c>
      <c r="AQ21" s="27">
        <f t="shared" si="5"/>
        <v>15.611240055987668</v>
      </c>
      <c r="AR21" s="26">
        <v>1015719</v>
      </c>
      <c r="AS21" s="26">
        <v>313900</v>
      </c>
      <c r="AT21" s="27">
        <f t="shared" si="15"/>
        <v>30.90421661896647</v>
      </c>
      <c r="AU21" s="4">
        <v>98523</v>
      </c>
      <c r="AV21" s="4">
        <v>9499.5</v>
      </c>
      <c r="AW21" s="5">
        <f t="shared" si="21"/>
        <v>9.641911025851831</v>
      </c>
      <c r="AX21" s="26">
        <v>84047027</v>
      </c>
      <c r="AY21" s="26">
        <v>19884853.14</v>
      </c>
      <c r="AZ21" s="27">
        <f t="shared" si="16"/>
        <v>23.659198724542634</v>
      </c>
      <c r="BA21" s="26">
        <v>4455819</v>
      </c>
      <c r="BB21" s="26">
        <v>210000</v>
      </c>
      <c r="BC21" s="27">
        <f t="shared" si="17"/>
        <v>4.7129382948454595</v>
      </c>
      <c r="BD21" s="19"/>
      <c r="BE21" s="19"/>
      <c r="BF21" s="19" t="e">
        <f t="shared" si="18"/>
        <v>#DIV/0!</v>
      </c>
      <c r="BG21" s="27">
        <v>7803050</v>
      </c>
      <c r="BH21" s="27">
        <v>1920000</v>
      </c>
      <c r="BI21" s="27">
        <f t="shared" si="19"/>
        <v>24.605763131083357</v>
      </c>
      <c r="BJ21" s="5">
        <v>1566</v>
      </c>
      <c r="BK21" s="5">
        <v>0</v>
      </c>
      <c r="BL21" s="5">
        <f t="shared" si="20"/>
        <v>0</v>
      </c>
      <c r="BM21" s="5">
        <f t="shared" si="6"/>
        <v>348012662</v>
      </c>
      <c r="BN21" s="5">
        <f t="shared" si="7"/>
        <v>85228311</v>
      </c>
      <c r="BO21" s="5">
        <f t="shared" si="8"/>
        <v>24.490002895354422</v>
      </c>
    </row>
    <row r="22" spans="1:67" ht="12.75">
      <c r="A22" s="3" t="s">
        <v>17</v>
      </c>
      <c r="B22" s="4">
        <v>837500</v>
      </c>
      <c r="C22" s="4">
        <v>190694</v>
      </c>
      <c r="D22" s="5">
        <f t="shared" si="0"/>
        <v>22.769432835820897</v>
      </c>
      <c r="E22" s="4">
        <v>17045780</v>
      </c>
      <c r="F22" s="4">
        <v>4261446</v>
      </c>
      <c r="G22" s="5">
        <f t="shared" si="9"/>
        <v>25.000005866554652</v>
      </c>
      <c r="H22" s="4">
        <v>637916</v>
      </c>
      <c r="I22" s="4">
        <v>159000</v>
      </c>
      <c r="J22" s="5">
        <f t="shared" si="1"/>
        <v>24.924911743865962</v>
      </c>
      <c r="K22" s="4">
        <v>397456</v>
      </c>
      <c r="L22" s="4">
        <v>130000</v>
      </c>
      <c r="M22" s="5">
        <f t="shared" si="22"/>
        <v>32.70802302644821</v>
      </c>
      <c r="N22" s="5">
        <v>45552.5</v>
      </c>
      <c r="O22" s="5">
        <v>0</v>
      </c>
      <c r="P22" s="5">
        <f t="shared" si="10"/>
        <v>0</v>
      </c>
      <c r="Q22" s="4">
        <v>10138246</v>
      </c>
      <c r="R22" s="4">
        <v>2463479.73</v>
      </c>
      <c r="S22" s="5">
        <f t="shared" si="11"/>
        <v>24.298875071683998</v>
      </c>
      <c r="T22" s="4">
        <v>52924628</v>
      </c>
      <c r="U22" s="4">
        <v>13265340</v>
      </c>
      <c r="V22" s="5">
        <f t="shared" si="12"/>
        <v>25.06458807797383</v>
      </c>
      <c r="W22" s="4">
        <v>252328</v>
      </c>
      <c r="X22" s="4">
        <v>62496</v>
      </c>
      <c r="Y22" s="5">
        <f t="shared" si="13"/>
        <v>24.767762594717986</v>
      </c>
      <c r="Z22" s="4">
        <v>129318</v>
      </c>
      <c r="AA22" s="4">
        <v>18000</v>
      </c>
      <c r="AB22" s="5">
        <f t="shared" si="3"/>
        <v>13.9191759847817</v>
      </c>
      <c r="AC22" s="5">
        <v>112423</v>
      </c>
      <c r="AD22" s="5">
        <v>0</v>
      </c>
      <c r="AE22" s="5">
        <f t="shared" si="14"/>
        <v>0</v>
      </c>
      <c r="AF22" s="4">
        <v>45414</v>
      </c>
      <c r="AG22" s="5">
        <v>0</v>
      </c>
      <c r="AH22" s="5">
        <v>0</v>
      </c>
      <c r="AI22" s="27">
        <v>12097241</v>
      </c>
      <c r="AJ22" s="27">
        <v>3877563.04</v>
      </c>
      <c r="AK22" s="27">
        <f>AJ22/AI22*100</f>
        <v>32.05328421579763</v>
      </c>
      <c r="AL22" s="26">
        <v>22226590</v>
      </c>
      <c r="AM22" s="26">
        <v>6296892.54</v>
      </c>
      <c r="AN22" s="27">
        <f t="shared" si="4"/>
        <v>28.330448080429793</v>
      </c>
      <c r="AO22" s="26">
        <v>358073</v>
      </c>
      <c r="AP22" s="26">
        <v>6050.88</v>
      </c>
      <c r="AQ22" s="27">
        <f t="shared" si="5"/>
        <v>1.6898453667268967</v>
      </c>
      <c r="AR22" s="26">
        <v>330248</v>
      </c>
      <c r="AS22" s="26">
        <v>70700</v>
      </c>
      <c r="AT22" s="27">
        <f t="shared" si="15"/>
        <v>21.408153872241467</v>
      </c>
      <c r="AU22" s="4">
        <v>49261</v>
      </c>
      <c r="AV22" s="4">
        <v>0</v>
      </c>
      <c r="AW22" s="5">
        <f t="shared" si="21"/>
        <v>0</v>
      </c>
      <c r="AX22" s="26">
        <v>29144010</v>
      </c>
      <c r="AY22" s="26">
        <v>9117271.85</v>
      </c>
      <c r="AZ22" s="27">
        <f t="shared" si="16"/>
        <v>31.28351880883928</v>
      </c>
      <c r="BA22" s="26">
        <v>2159095</v>
      </c>
      <c r="BB22" s="26">
        <v>101000</v>
      </c>
      <c r="BC22" s="27">
        <f t="shared" si="17"/>
        <v>4.677885873479397</v>
      </c>
      <c r="BD22" s="19"/>
      <c r="BE22" s="19"/>
      <c r="BF22" s="19" t="e">
        <f t="shared" si="18"/>
        <v>#DIV/0!</v>
      </c>
      <c r="BG22" s="27">
        <v>6183249</v>
      </c>
      <c r="BH22" s="27">
        <v>1500000</v>
      </c>
      <c r="BI22" s="27">
        <f t="shared" si="19"/>
        <v>24.259090973046693</v>
      </c>
      <c r="BJ22" s="5">
        <v>2693</v>
      </c>
      <c r="BK22" s="5">
        <v>0</v>
      </c>
      <c r="BL22" s="5">
        <f t="shared" si="20"/>
        <v>0</v>
      </c>
      <c r="BM22" s="5">
        <f t="shared" si="6"/>
        <v>155117021.5</v>
      </c>
      <c r="BN22" s="5">
        <f t="shared" si="7"/>
        <v>41519934.04</v>
      </c>
      <c r="BO22" s="5">
        <f t="shared" si="8"/>
        <v>26.766845855146848</v>
      </c>
    </row>
    <row r="23" spans="1:67" ht="12.75">
      <c r="A23" s="3" t="s">
        <v>18</v>
      </c>
      <c r="B23" s="4">
        <v>916400</v>
      </c>
      <c r="C23" s="4">
        <v>198716.46000000002</v>
      </c>
      <c r="D23" s="5">
        <f t="shared" si="0"/>
        <v>21.68446748144915</v>
      </c>
      <c r="E23" s="4">
        <v>35119048</v>
      </c>
      <c r="F23" s="4">
        <v>8779761</v>
      </c>
      <c r="G23" s="5">
        <f t="shared" si="9"/>
        <v>24.999997152542402</v>
      </c>
      <c r="H23" s="4">
        <v>972063</v>
      </c>
      <c r="I23" s="4">
        <v>275000</v>
      </c>
      <c r="J23" s="5">
        <f t="shared" si="1"/>
        <v>28.290347436328716</v>
      </c>
      <c r="K23" s="4">
        <v>968736</v>
      </c>
      <c r="L23" s="4">
        <v>377560.17</v>
      </c>
      <c r="M23" s="5">
        <f t="shared" si="22"/>
        <v>38.97451627688039</v>
      </c>
      <c r="N23" s="5">
        <v>364420</v>
      </c>
      <c r="O23" s="5">
        <v>0</v>
      </c>
      <c r="P23" s="5">
        <f t="shared" si="10"/>
        <v>0</v>
      </c>
      <c r="Q23" s="4">
        <v>47117467</v>
      </c>
      <c r="R23" s="4">
        <v>11443899</v>
      </c>
      <c r="S23" s="5">
        <f t="shared" si="11"/>
        <v>24.288018284174743</v>
      </c>
      <c r="T23" s="4">
        <v>177549734</v>
      </c>
      <c r="U23" s="4">
        <v>43903252.65</v>
      </c>
      <c r="V23" s="5">
        <f t="shared" si="12"/>
        <v>24.727298465003614</v>
      </c>
      <c r="W23" s="4">
        <v>838618</v>
      </c>
      <c r="X23" s="4">
        <v>189441</v>
      </c>
      <c r="Y23" s="5">
        <f t="shared" si="13"/>
        <v>22.58966537803863</v>
      </c>
      <c r="Z23" s="4">
        <v>718958</v>
      </c>
      <c r="AA23" s="4">
        <v>120533</v>
      </c>
      <c r="AB23" s="5">
        <f t="shared" si="3"/>
        <v>16.764957062860418</v>
      </c>
      <c r="AC23" s="5">
        <v>363377</v>
      </c>
      <c r="AD23" s="5">
        <v>0</v>
      </c>
      <c r="AE23" s="5">
        <f t="shared" si="14"/>
        <v>0</v>
      </c>
      <c r="AF23" s="4">
        <v>103815</v>
      </c>
      <c r="AG23" s="5">
        <v>0</v>
      </c>
      <c r="AH23" s="5">
        <v>0</v>
      </c>
      <c r="AI23" s="27">
        <v>14225584</v>
      </c>
      <c r="AJ23" s="27">
        <v>4620152</v>
      </c>
      <c r="AK23" s="27">
        <f>AJ23/AI23*100</f>
        <v>32.47776681786843</v>
      </c>
      <c r="AL23" s="26">
        <v>67354167</v>
      </c>
      <c r="AM23" s="26">
        <v>20123573.25</v>
      </c>
      <c r="AN23" s="27">
        <f t="shared" si="4"/>
        <v>29.877250579017627</v>
      </c>
      <c r="AO23" s="26">
        <v>1001117</v>
      </c>
      <c r="AP23" s="26">
        <v>394655.66</v>
      </c>
      <c r="AQ23" s="27">
        <f t="shared" si="5"/>
        <v>39.421532148590025</v>
      </c>
      <c r="AR23" s="26">
        <v>7008703</v>
      </c>
      <c r="AS23" s="26">
        <v>2480000</v>
      </c>
      <c r="AT23" s="27">
        <f t="shared" si="15"/>
        <v>35.38457828788008</v>
      </c>
      <c r="AU23" s="4">
        <v>49261</v>
      </c>
      <c r="AV23" s="4">
        <v>0</v>
      </c>
      <c r="AW23" s="5">
        <f t="shared" si="21"/>
        <v>0</v>
      </c>
      <c r="AX23" s="26">
        <v>119864654</v>
      </c>
      <c r="AY23" s="26">
        <v>24813965.14</v>
      </c>
      <c r="AZ23" s="27">
        <f t="shared" si="16"/>
        <v>20.701653333100182</v>
      </c>
      <c r="BA23" s="26">
        <v>6700472</v>
      </c>
      <c r="BB23" s="26">
        <v>64000</v>
      </c>
      <c r="BC23" s="27">
        <f t="shared" si="17"/>
        <v>0.955156591953522</v>
      </c>
      <c r="BD23" s="19"/>
      <c r="BE23" s="19"/>
      <c r="BF23" s="19" t="e">
        <f t="shared" si="18"/>
        <v>#DIV/0!</v>
      </c>
      <c r="BG23" s="27">
        <v>9326943</v>
      </c>
      <c r="BH23" s="27">
        <v>2519000</v>
      </c>
      <c r="BI23" s="27">
        <f t="shared" si="19"/>
        <v>27.007777360706502</v>
      </c>
      <c r="BJ23" s="5">
        <v>3701</v>
      </c>
      <c r="BK23" s="5">
        <v>0</v>
      </c>
      <c r="BL23" s="5">
        <f t="shared" si="20"/>
        <v>0</v>
      </c>
      <c r="BM23" s="5">
        <f t="shared" si="6"/>
        <v>490567238</v>
      </c>
      <c r="BN23" s="5">
        <f t="shared" si="7"/>
        <v>120303509.33</v>
      </c>
      <c r="BO23" s="5">
        <f t="shared" si="8"/>
        <v>24.52334767002928</v>
      </c>
    </row>
    <row r="24" spans="1:67" ht="12.75">
      <c r="A24" s="3" t="s">
        <v>19</v>
      </c>
      <c r="B24" s="4">
        <v>663600</v>
      </c>
      <c r="C24" s="4">
        <v>90440.20999999999</v>
      </c>
      <c r="D24" s="5">
        <f t="shared" si="0"/>
        <v>13.628723628691983</v>
      </c>
      <c r="E24" s="4">
        <v>25375576</v>
      </c>
      <c r="F24" s="4">
        <v>6343893</v>
      </c>
      <c r="G24" s="5">
        <f t="shared" si="9"/>
        <v>24.999996059202758</v>
      </c>
      <c r="H24" s="4">
        <v>668293</v>
      </c>
      <c r="I24" s="4">
        <v>165000</v>
      </c>
      <c r="J24" s="5">
        <f t="shared" si="1"/>
        <v>24.689769307773688</v>
      </c>
      <c r="K24" s="4">
        <v>668713</v>
      </c>
      <c r="L24" s="4">
        <v>139306.42</v>
      </c>
      <c r="M24" s="5">
        <f t="shared" si="22"/>
        <v>20.83201911731939</v>
      </c>
      <c r="N24" s="5">
        <v>182210</v>
      </c>
      <c r="O24" s="5">
        <v>182210</v>
      </c>
      <c r="P24" s="5">
        <f t="shared" si="10"/>
        <v>100</v>
      </c>
      <c r="Q24" s="4">
        <v>39915965</v>
      </c>
      <c r="R24" s="4">
        <v>7365015</v>
      </c>
      <c r="S24" s="5">
        <f t="shared" si="11"/>
        <v>18.45130137778205</v>
      </c>
      <c r="T24" s="4">
        <v>99664578</v>
      </c>
      <c r="U24" s="4">
        <v>18668363</v>
      </c>
      <c r="V24" s="5">
        <f t="shared" si="12"/>
        <v>18.731191537278168</v>
      </c>
      <c r="W24" s="4">
        <v>319120</v>
      </c>
      <c r="X24" s="4">
        <v>60543</v>
      </c>
      <c r="Y24" s="5">
        <f t="shared" si="13"/>
        <v>18.97186011531712</v>
      </c>
      <c r="Z24" s="4">
        <v>782935</v>
      </c>
      <c r="AA24" s="4">
        <v>153000</v>
      </c>
      <c r="AB24" s="5">
        <f t="shared" si="3"/>
        <v>19.54185213331886</v>
      </c>
      <c r="AC24" s="5">
        <v>262995</v>
      </c>
      <c r="AD24" s="5">
        <v>0</v>
      </c>
      <c r="AE24" s="5">
        <f t="shared" si="14"/>
        <v>0</v>
      </c>
      <c r="AF24" s="4">
        <v>40203</v>
      </c>
      <c r="AG24" s="5">
        <v>0</v>
      </c>
      <c r="AH24" s="5">
        <v>0</v>
      </c>
      <c r="AI24" s="27"/>
      <c r="AJ24" s="27"/>
      <c r="AK24" s="27">
        <v>0</v>
      </c>
      <c r="AL24" s="26">
        <v>41775980</v>
      </c>
      <c r="AM24" s="26">
        <v>12525544.5</v>
      </c>
      <c r="AN24" s="27">
        <f t="shared" si="4"/>
        <v>29.982646726659674</v>
      </c>
      <c r="AO24" s="26">
        <v>986613</v>
      </c>
      <c r="AP24" s="26">
        <v>149277.18</v>
      </c>
      <c r="AQ24" s="27">
        <f t="shared" si="5"/>
        <v>15.1302668827595</v>
      </c>
      <c r="AR24" s="26">
        <v>4353227</v>
      </c>
      <c r="AS24" s="26">
        <v>1515000</v>
      </c>
      <c r="AT24" s="27">
        <f t="shared" si="15"/>
        <v>34.801768894661365</v>
      </c>
      <c r="AU24" s="4">
        <v>49261</v>
      </c>
      <c r="AV24" s="4">
        <v>0</v>
      </c>
      <c r="AW24" s="5">
        <v>0</v>
      </c>
      <c r="AX24" s="26">
        <v>75534866</v>
      </c>
      <c r="AY24" s="26">
        <v>18038283.98</v>
      </c>
      <c r="AZ24" s="27">
        <f t="shared" si="16"/>
        <v>23.880738704163456</v>
      </c>
      <c r="BA24" s="26">
        <v>4612786</v>
      </c>
      <c r="BB24" s="26">
        <v>70700</v>
      </c>
      <c r="BC24" s="27">
        <f t="shared" si="17"/>
        <v>1.5326962924358511</v>
      </c>
      <c r="BD24" s="19"/>
      <c r="BE24" s="19"/>
      <c r="BF24" s="19" t="e">
        <f t="shared" si="18"/>
        <v>#DIV/0!</v>
      </c>
      <c r="BG24" s="27">
        <v>6912505</v>
      </c>
      <c r="BH24" s="27">
        <v>1500000</v>
      </c>
      <c r="BI24" s="27">
        <f t="shared" si="19"/>
        <v>21.69980347211322</v>
      </c>
      <c r="BJ24" s="5">
        <v>2129</v>
      </c>
      <c r="BK24" s="5">
        <v>0</v>
      </c>
      <c r="BL24" s="5">
        <f t="shared" si="20"/>
        <v>0</v>
      </c>
      <c r="BM24" s="5">
        <f t="shared" si="6"/>
        <v>302771555</v>
      </c>
      <c r="BN24" s="5">
        <f t="shared" si="7"/>
        <v>66966576.28999999</v>
      </c>
      <c r="BO24" s="5">
        <f t="shared" si="8"/>
        <v>22.11785591615434</v>
      </c>
    </row>
    <row r="25" spans="1:67" ht="12.75">
      <c r="A25" s="3" t="s">
        <v>20</v>
      </c>
      <c r="B25" s="4">
        <v>805900</v>
      </c>
      <c r="C25" s="4">
        <v>124372.31</v>
      </c>
      <c r="D25" s="5">
        <f t="shared" si="0"/>
        <v>15.432722422136742</v>
      </c>
      <c r="E25" s="4">
        <v>23365179</v>
      </c>
      <c r="F25" s="4">
        <v>5841294</v>
      </c>
      <c r="G25" s="5">
        <f t="shared" si="9"/>
        <v>24.99999679009521</v>
      </c>
      <c r="H25" s="4">
        <v>698670</v>
      </c>
      <c r="I25" s="4">
        <v>270000</v>
      </c>
      <c r="J25" s="5">
        <f t="shared" si="1"/>
        <v>38.64485379363648</v>
      </c>
      <c r="K25" s="4">
        <v>318664</v>
      </c>
      <c r="L25" s="4">
        <v>205220.8</v>
      </c>
      <c r="M25" s="5">
        <f t="shared" si="22"/>
        <v>64.40037155122637</v>
      </c>
      <c r="N25" s="5">
        <v>113881.25</v>
      </c>
      <c r="O25" s="5">
        <v>0</v>
      </c>
      <c r="P25" s="5">
        <f t="shared" si="10"/>
        <v>0</v>
      </c>
      <c r="Q25" s="4"/>
      <c r="R25" s="8"/>
      <c r="S25" s="5">
        <v>0</v>
      </c>
      <c r="T25" s="4">
        <v>56716418</v>
      </c>
      <c r="U25" s="4">
        <v>13441493.78</v>
      </c>
      <c r="V25" s="5">
        <v>0</v>
      </c>
      <c r="W25" s="4">
        <v>497234</v>
      </c>
      <c r="X25" s="4">
        <v>119133</v>
      </c>
      <c r="Y25" s="5">
        <f t="shared" si="13"/>
        <v>23.95914197339683</v>
      </c>
      <c r="Z25" s="4">
        <v>211347</v>
      </c>
      <c r="AA25" s="4">
        <v>62734</v>
      </c>
      <c r="AB25" s="5">
        <f t="shared" si="3"/>
        <v>29.682938485050652</v>
      </c>
      <c r="AC25" s="5">
        <v>112423</v>
      </c>
      <c r="AD25" s="5">
        <v>0</v>
      </c>
      <c r="AE25" s="5">
        <f t="shared" si="14"/>
        <v>0</v>
      </c>
      <c r="AF25" s="4">
        <v>7803</v>
      </c>
      <c r="AG25" s="5">
        <v>0</v>
      </c>
      <c r="AH25" s="5">
        <v>0</v>
      </c>
      <c r="AI25" s="27"/>
      <c r="AJ25" s="27"/>
      <c r="AK25" s="27">
        <v>0</v>
      </c>
      <c r="AL25" s="26">
        <v>28748475</v>
      </c>
      <c r="AM25" s="26">
        <v>8803268.05</v>
      </c>
      <c r="AN25" s="27">
        <f t="shared" si="4"/>
        <v>30.621687063400753</v>
      </c>
      <c r="AO25" s="26">
        <v>22179426</v>
      </c>
      <c r="AP25" s="26">
        <v>6074000</v>
      </c>
      <c r="AQ25" s="27">
        <f t="shared" si="5"/>
        <v>27.385740280203823</v>
      </c>
      <c r="AR25" s="26">
        <v>831239</v>
      </c>
      <c r="AS25" s="26">
        <v>242500</v>
      </c>
      <c r="AT25" s="27">
        <f t="shared" si="15"/>
        <v>29.17331838376207</v>
      </c>
      <c r="AU25" s="4">
        <v>49261</v>
      </c>
      <c r="AV25" s="4">
        <v>0</v>
      </c>
      <c r="AW25" s="5">
        <f t="shared" si="21"/>
        <v>0</v>
      </c>
      <c r="AX25" s="26">
        <v>53598114</v>
      </c>
      <c r="AY25" s="26">
        <v>13609176.05</v>
      </c>
      <c r="AZ25" s="27">
        <f t="shared" si="16"/>
        <v>25.39114725193502</v>
      </c>
      <c r="BA25" s="26">
        <v>2159095</v>
      </c>
      <c r="BB25" s="26">
        <v>66000</v>
      </c>
      <c r="BC25" s="27">
        <f t="shared" si="17"/>
        <v>3.0568363133627745</v>
      </c>
      <c r="BD25" s="19"/>
      <c r="BE25" s="19"/>
      <c r="BF25" s="19" t="e">
        <f t="shared" si="18"/>
        <v>#DIV/0!</v>
      </c>
      <c r="BG25" s="27">
        <v>7803050</v>
      </c>
      <c r="BH25" s="27">
        <v>1950000</v>
      </c>
      <c r="BI25" s="27">
        <f t="shared" si="19"/>
        <v>24.990228180006536</v>
      </c>
      <c r="BJ25" s="5">
        <v>1791</v>
      </c>
      <c r="BK25" s="5">
        <v>0</v>
      </c>
      <c r="BL25" s="5">
        <f t="shared" si="20"/>
        <v>0</v>
      </c>
      <c r="BM25" s="5">
        <f t="shared" si="6"/>
        <v>198217970.25</v>
      </c>
      <c r="BN25" s="5">
        <f t="shared" si="7"/>
        <v>50809191.989999995</v>
      </c>
      <c r="BO25" s="5">
        <f t="shared" si="8"/>
        <v>25.632989746548972</v>
      </c>
    </row>
    <row r="26" spans="1:67" ht="12.75">
      <c r="A26" s="3" t="s">
        <v>21</v>
      </c>
      <c r="B26" s="4">
        <v>1817100</v>
      </c>
      <c r="C26" s="4">
        <v>232987.92</v>
      </c>
      <c r="D26" s="5">
        <f t="shared" si="0"/>
        <v>12.821964668978042</v>
      </c>
      <c r="E26" s="4">
        <v>48758016</v>
      </c>
      <c r="F26" s="4">
        <v>12189504</v>
      </c>
      <c r="G26" s="5">
        <f t="shared" si="9"/>
        <v>25</v>
      </c>
      <c r="H26" s="4">
        <v>546785</v>
      </c>
      <c r="I26" s="4">
        <v>135000</v>
      </c>
      <c r="J26" s="5">
        <f t="shared" si="1"/>
        <v>24.68977751767148</v>
      </c>
      <c r="K26" s="4">
        <v>519654</v>
      </c>
      <c r="L26" s="4">
        <v>122036.4</v>
      </c>
      <c r="M26" s="5">
        <f t="shared" si="22"/>
        <v>23.484164463277487</v>
      </c>
      <c r="N26" s="5">
        <v>455525</v>
      </c>
      <c r="O26" s="5">
        <v>0</v>
      </c>
      <c r="P26" s="5">
        <f t="shared" si="10"/>
        <v>0</v>
      </c>
      <c r="Q26" s="4">
        <v>31494376</v>
      </c>
      <c r="R26" s="4">
        <v>7666470</v>
      </c>
      <c r="S26" s="5">
        <f t="shared" si="11"/>
        <v>24.342346074740455</v>
      </c>
      <c r="T26" s="4">
        <v>170426491</v>
      </c>
      <c r="U26" s="4">
        <v>43223511</v>
      </c>
      <c r="V26" s="5">
        <f>U26/T26*100</f>
        <v>25.361967348139558</v>
      </c>
      <c r="W26" s="4">
        <v>378491</v>
      </c>
      <c r="X26" s="4">
        <v>92735</v>
      </c>
      <c r="Y26" s="5">
        <f t="shared" si="13"/>
        <v>24.501243094287577</v>
      </c>
      <c r="Z26" s="4">
        <v>441553</v>
      </c>
      <c r="AA26" s="4">
        <v>218771.54</v>
      </c>
      <c r="AB26" s="5">
        <f t="shared" si="3"/>
        <v>49.54592993366595</v>
      </c>
      <c r="AC26" s="5">
        <v>262995</v>
      </c>
      <c r="AD26" s="5">
        <v>0</v>
      </c>
      <c r="AE26" s="5">
        <f t="shared" si="14"/>
        <v>0</v>
      </c>
      <c r="AF26" s="4">
        <v>57294</v>
      </c>
      <c r="AG26" s="5">
        <v>11490</v>
      </c>
      <c r="AH26" s="5">
        <v>0</v>
      </c>
      <c r="AI26" s="27"/>
      <c r="AJ26" s="27"/>
      <c r="AK26" s="27">
        <v>0</v>
      </c>
      <c r="AL26" s="26">
        <v>49804363</v>
      </c>
      <c r="AM26" s="26">
        <v>12730471.68</v>
      </c>
      <c r="AN26" s="27">
        <f t="shared" si="4"/>
        <v>25.56095673786652</v>
      </c>
      <c r="AO26" s="26">
        <v>350800</v>
      </c>
      <c r="AP26" s="26">
        <v>73858.7</v>
      </c>
      <c r="AQ26" s="27">
        <f t="shared" si="5"/>
        <v>21.054361459521093</v>
      </c>
      <c r="AR26" s="26">
        <v>1582850</v>
      </c>
      <c r="AS26" s="26">
        <v>386830</v>
      </c>
      <c r="AT26" s="27">
        <f t="shared" si="15"/>
        <v>24.438828695075337</v>
      </c>
      <c r="AU26" s="4">
        <v>49261</v>
      </c>
      <c r="AV26" s="4">
        <v>0</v>
      </c>
      <c r="AW26" s="5">
        <f t="shared" si="21"/>
        <v>0</v>
      </c>
      <c r="AX26" s="26">
        <v>95925127</v>
      </c>
      <c r="AY26" s="26">
        <v>25089438.06</v>
      </c>
      <c r="AZ26" s="27">
        <f t="shared" si="16"/>
        <v>26.155230485126175</v>
      </c>
      <c r="BA26" s="26">
        <v>5351099</v>
      </c>
      <c r="BB26" s="26">
        <v>150000</v>
      </c>
      <c r="BC26" s="27">
        <f t="shared" si="17"/>
        <v>2.8031624905463346</v>
      </c>
      <c r="BD26" s="19"/>
      <c r="BE26" s="19"/>
      <c r="BF26" s="19" t="e">
        <f t="shared" si="18"/>
        <v>#DIV/0!</v>
      </c>
      <c r="BG26" s="27">
        <v>7969794</v>
      </c>
      <c r="BH26" s="27">
        <v>1850000</v>
      </c>
      <c r="BI26" s="27">
        <f t="shared" si="19"/>
        <v>23.212645144905878</v>
      </c>
      <c r="BJ26" s="5">
        <v>2016</v>
      </c>
      <c r="BK26" s="5">
        <v>0</v>
      </c>
      <c r="BL26" s="5">
        <f t="shared" si="20"/>
        <v>0</v>
      </c>
      <c r="BM26" s="5">
        <f t="shared" si="6"/>
        <v>416193590</v>
      </c>
      <c r="BN26" s="5">
        <f t="shared" si="7"/>
        <v>104173104.3</v>
      </c>
      <c r="BO26" s="5">
        <f t="shared" si="8"/>
        <v>25.029963652251347</v>
      </c>
    </row>
    <row r="27" spans="1:67" ht="12.75">
      <c r="A27" s="3" t="s">
        <v>22</v>
      </c>
      <c r="B27" s="4">
        <v>758400</v>
      </c>
      <c r="C27" s="4">
        <v>0</v>
      </c>
      <c r="D27" s="5">
        <f t="shared" si="0"/>
        <v>0</v>
      </c>
      <c r="E27" s="4">
        <v>31924085</v>
      </c>
      <c r="F27" s="4">
        <v>7981020</v>
      </c>
      <c r="G27" s="5">
        <f t="shared" si="9"/>
        <v>24.999996084460996</v>
      </c>
      <c r="H27" s="4">
        <v>546785</v>
      </c>
      <c r="I27" s="4">
        <v>135000</v>
      </c>
      <c r="J27" s="5">
        <f t="shared" si="1"/>
        <v>24.68977751767148</v>
      </c>
      <c r="K27" s="4">
        <v>512929</v>
      </c>
      <c r="L27" s="4">
        <v>83367.4</v>
      </c>
      <c r="M27" s="5">
        <f t="shared" si="22"/>
        <v>16.253204634559555</v>
      </c>
      <c r="N27" s="5">
        <v>227762.5</v>
      </c>
      <c r="O27" s="5">
        <v>0</v>
      </c>
      <c r="P27" s="5">
        <f t="shared" si="10"/>
        <v>0</v>
      </c>
      <c r="Q27" s="4">
        <v>13272154</v>
      </c>
      <c r="R27" s="4">
        <v>3058948.53</v>
      </c>
      <c r="S27" s="5">
        <f t="shared" si="11"/>
        <v>23.047867964762915</v>
      </c>
      <c r="T27" s="4">
        <v>109100555</v>
      </c>
      <c r="U27" s="4">
        <v>27160754.96</v>
      </c>
      <c r="V27" s="5">
        <f>U27/T27*100</f>
        <v>24.895157462764512</v>
      </c>
      <c r="W27" s="4">
        <v>200378</v>
      </c>
      <c r="X27" s="4">
        <v>41013</v>
      </c>
      <c r="Y27" s="5">
        <f t="shared" si="13"/>
        <v>20.46781582808492</v>
      </c>
      <c r="Z27" s="4">
        <v>439066</v>
      </c>
      <c r="AA27" s="4">
        <v>62898.87</v>
      </c>
      <c r="AB27" s="5">
        <f t="shared" si="3"/>
        <v>14.325607084128583</v>
      </c>
      <c r="AC27" s="5">
        <v>162614</v>
      </c>
      <c r="AD27" s="5">
        <v>0</v>
      </c>
      <c r="AE27" s="5">
        <f t="shared" si="14"/>
        <v>0</v>
      </c>
      <c r="AF27" s="4">
        <v>62505</v>
      </c>
      <c r="AG27" s="5">
        <v>0</v>
      </c>
      <c r="AH27" s="5">
        <v>0</v>
      </c>
      <c r="AI27" s="27"/>
      <c r="AJ27" s="27"/>
      <c r="AK27" s="27">
        <v>0</v>
      </c>
      <c r="AL27" s="26">
        <v>42261022</v>
      </c>
      <c r="AM27" s="26">
        <v>10853206.3</v>
      </c>
      <c r="AN27" s="27">
        <f t="shared" si="4"/>
        <v>25.68136260405629</v>
      </c>
      <c r="AO27" s="26">
        <v>44802294</v>
      </c>
      <c r="AP27" s="26">
        <v>8847276.58</v>
      </c>
      <c r="AQ27" s="27">
        <f t="shared" si="5"/>
        <v>19.747374051873326</v>
      </c>
      <c r="AR27" s="26">
        <v>367954</v>
      </c>
      <c r="AS27" s="26">
        <v>80800</v>
      </c>
      <c r="AT27" s="27">
        <f t="shared" si="15"/>
        <v>21.959266647461366</v>
      </c>
      <c r="AU27" s="4">
        <v>49261</v>
      </c>
      <c r="AV27" s="4">
        <v>0</v>
      </c>
      <c r="AW27" s="5">
        <v>0</v>
      </c>
      <c r="AX27" s="26">
        <v>79403628</v>
      </c>
      <c r="AY27" s="26">
        <v>18757927.18</v>
      </c>
      <c r="AZ27" s="27">
        <f t="shared" si="16"/>
        <v>23.623514003667438</v>
      </c>
      <c r="BA27" s="26">
        <v>3139309</v>
      </c>
      <c r="BB27" s="26">
        <v>200000</v>
      </c>
      <c r="BC27" s="27">
        <f t="shared" si="17"/>
        <v>6.370828739700361</v>
      </c>
      <c r="BD27" s="19"/>
      <c r="BE27" s="19"/>
      <c r="BF27" s="19" t="e">
        <f t="shared" si="18"/>
        <v>#DIV/0!</v>
      </c>
      <c r="BG27" s="27">
        <v>7263116</v>
      </c>
      <c r="BH27" s="27">
        <v>1450000</v>
      </c>
      <c r="BI27" s="27">
        <f t="shared" si="19"/>
        <v>19.963883269935383</v>
      </c>
      <c r="BJ27" s="5">
        <v>1679</v>
      </c>
      <c r="BK27" s="5">
        <v>0</v>
      </c>
      <c r="BL27" s="5">
        <f t="shared" si="20"/>
        <v>0</v>
      </c>
      <c r="BM27" s="5">
        <f t="shared" si="6"/>
        <v>334495496.5</v>
      </c>
      <c r="BN27" s="5">
        <f t="shared" si="7"/>
        <v>78712212.82</v>
      </c>
      <c r="BO27" s="5">
        <f t="shared" si="8"/>
        <v>23.531621096130362</v>
      </c>
    </row>
    <row r="28" spans="1:67" ht="12.75">
      <c r="A28" s="3" t="s">
        <v>23</v>
      </c>
      <c r="B28" s="4">
        <v>632000</v>
      </c>
      <c r="C28" s="4">
        <v>46360.09000000001</v>
      </c>
      <c r="D28" s="5">
        <f t="shared" si="0"/>
        <v>7.335457278481014</v>
      </c>
      <c r="E28" s="4">
        <v>24485174</v>
      </c>
      <c r="F28" s="4">
        <v>6121293</v>
      </c>
      <c r="G28" s="5">
        <f t="shared" si="9"/>
        <v>24.99999795794794</v>
      </c>
      <c r="H28" s="4">
        <v>698670</v>
      </c>
      <c r="I28" s="4">
        <v>174000</v>
      </c>
      <c r="J28" s="5">
        <f t="shared" si="1"/>
        <v>24.904461333676846</v>
      </c>
      <c r="K28" s="4">
        <v>596106</v>
      </c>
      <c r="L28" s="4">
        <v>236135.38</v>
      </c>
      <c r="M28" s="5">
        <f t="shared" si="22"/>
        <v>39.612984938920256</v>
      </c>
      <c r="N28" s="5">
        <v>218652</v>
      </c>
      <c r="O28" s="5">
        <v>0</v>
      </c>
      <c r="P28" s="5">
        <f t="shared" si="10"/>
        <v>0</v>
      </c>
      <c r="Q28" s="4">
        <v>20931722</v>
      </c>
      <c r="R28" s="4">
        <v>5332380</v>
      </c>
      <c r="S28" s="5">
        <f t="shared" si="11"/>
        <v>25.475113800957228</v>
      </c>
      <c r="T28" s="4">
        <v>105611274</v>
      </c>
      <c r="U28" s="4">
        <v>25128986.93</v>
      </c>
      <c r="V28" s="5">
        <f>U28/T28*100</f>
        <v>23.793848874505578</v>
      </c>
      <c r="W28" s="4">
        <v>192956</v>
      </c>
      <c r="X28" s="4">
        <v>50778</v>
      </c>
      <c r="Y28" s="5">
        <f t="shared" si="13"/>
        <v>26.31584402661747</v>
      </c>
      <c r="Z28" s="4">
        <v>341589</v>
      </c>
      <c r="AA28" s="4">
        <v>60000</v>
      </c>
      <c r="AB28" s="5">
        <f t="shared" si="3"/>
        <v>17.56496842696925</v>
      </c>
      <c r="AC28" s="5">
        <v>162614</v>
      </c>
      <c r="AD28" s="5">
        <v>0</v>
      </c>
      <c r="AE28" s="5">
        <f t="shared" si="14"/>
        <v>0</v>
      </c>
      <c r="AF28" s="4">
        <v>53973</v>
      </c>
      <c r="AG28" s="5">
        <v>0</v>
      </c>
      <c r="AH28" s="5">
        <v>0</v>
      </c>
      <c r="AI28" s="27"/>
      <c r="AJ28" s="27"/>
      <c r="AK28" s="27">
        <v>0</v>
      </c>
      <c r="AL28" s="26">
        <v>31868698</v>
      </c>
      <c r="AM28" s="26">
        <v>9867282.34</v>
      </c>
      <c r="AN28" s="27">
        <f t="shared" si="4"/>
        <v>30.96230144074289</v>
      </c>
      <c r="AO28" s="26">
        <v>599787</v>
      </c>
      <c r="AP28" s="26">
        <v>47781.01</v>
      </c>
      <c r="AQ28" s="27">
        <f t="shared" si="5"/>
        <v>7.9663297137150355</v>
      </c>
      <c r="AR28" s="26">
        <v>805616</v>
      </c>
      <c r="AS28" s="26">
        <v>414100</v>
      </c>
      <c r="AT28" s="27">
        <f t="shared" si="15"/>
        <v>51.401660344382435</v>
      </c>
      <c r="AU28" s="4">
        <v>49261</v>
      </c>
      <c r="AV28" s="4">
        <v>0</v>
      </c>
      <c r="AW28" s="5">
        <f t="shared" si="21"/>
        <v>0</v>
      </c>
      <c r="AX28" s="26">
        <v>51664147</v>
      </c>
      <c r="AY28" s="26">
        <v>12449396.16</v>
      </c>
      <c r="AZ28" s="27">
        <f t="shared" si="16"/>
        <v>24.096780616546326</v>
      </c>
      <c r="BA28" s="26">
        <v>3139309</v>
      </c>
      <c r="BB28" s="26">
        <v>130000</v>
      </c>
      <c r="BC28" s="27">
        <f t="shared" si="17"/>
        <v>4.141038680805234</v>
      </c>
      <c r="BD28" s="19"/>
      <c r="BE28" s="19"/>
      <c r="BF28" s="19" t="e">
        <f t="shared" si="18"/>
        <v>#DIV/0!</v>
      </c>
      <c r="BG28" s="27">
        <v>7263117</v>
      </c>
      <c r="BH28" s="27">
        <v>2137541.17</v>
      </c>
      <c r="BI28" s="27">
        <f t="shared" si="19"/>
        <v>29.430080363568422</v>
      </c>
      <c r="BJ28" s="5">
        <v>1791</v>
      </c>
      <c r="BK28" s="5">
        <v>0</v>
      </c>
      <c r="BL28" s="5">
        <f t="shared" si="20"/>
        <v>0</v>
      </c>
      <c r="BM28" s="5">
        <f t="shared" si="6"/>
        <v>249316456</v>
      </c>
      <c r="BN28" s="5">
        <f t="shared" si="7"/>
        <v>62196034.08</v>
      </c>
      <c r="BO28" s="5">
        <f t="shared" si="8"/>
        <v>24.946622087392416</v>
      </c>
    </row>
    <row r="29" spans="1:67" ht="12.75">
      <c r="A29" s="3" t="s">
        <v>25</v>
      </c>
      <c r="B29" s="5"/>
      <c r="C29" s="5"/>
      <c r="D29" s="5"/>
      <c r="E29" s="5"/>
      <c r="F29" s="5"/>
      <c r="G29" s="5"/>
      <c r="H29" s="4">
        <v>425278</v>
      </c>
      <c r="I29" s="4">
        <v>105000</v>
      </c>
      <c r="J29" s="5">
        <f t="shared" si="1"/>
        <v>24.689732363301182</v>
      </c>
      <c r="K29" s="4">
        <v>4628220</v>
      </c>
      <c r="L29" s="4">
        <v>1238694.43</v>
      </c>
      <c r="M29" s="5">
        <f>L29/K29*100</f>
        <v>26.763948775123048</v>
      </c>
      <c r="N29" s="5">
        <v>730206.79</v>
      </c>
      <c r="O29" s="5">
        <v>40295.81</v>
      </c>
      <c r="P29" s="5">
        <f t="shared" si="10"/>
        <v>5.518410750467</v>
      </c>
      <c r="Q29" s="4">
        <v>376465394</v>
      </c>
      <c r="R29" s="4">
        <v>94152440.04</v>
      </c>
      <c r="S29" s="5">
        <f t="shared" si="11"/>
        <v>25.009586947585415</v>
      </c>
      <c r="T29" s="4">
        <v>712847852</v>
      </c>
      <c r="U29" s="4">
        <v>180213440.97</v>
      </c>
      <c r="V29" s="5">
        <f>U29/T29*100</f>
        <v>25.280772112083184</v>
      </c>
      <c r="W29" s="4">
        <v>2174472</v>
      </c>
      <c r="X29" s="4">
        <v>540981</v>
      </c>
      <c r="Y29" s="5">
        <f t="shared" si="13"/>
        <v>24.87872918115294</v>
      </c>
      <c r="Z29" s="4">
        <v>11751281</v>
      </c>
      <c r="AA29" s="4">
        <v>1940850</v>
      </c>
      <c r="AB29" s="5">
        <f t="shared" si="3"/>
        <v>16.516071737200395</v>
      </c>
      <c r="AC29" s="5">
        <v>1756673</v>
      </c>
      <c r="AD29" s="5">
        <v>0</v>
      </c>
      <c r="AE29" s="5">
        <f t="shared" si="14"/>
        <v>0</v>
      </c>
      <c r="AF29" s="4">
        <v>28755</v>
      </c>
      <c r="AG29" s="5">
        <v>0</v>
      </c>
      <c r="AH29" s="5">
        <v>0</v>
      </c>
      <c r="AI29" s="27">
        <v>59683945</v>
      </c>
      <c r="AJ29" s="27">
        <v>18971307.72</v>
      </c>
      <c r="AK29" s="27">
        <f>AJ29/AI29*100</f>
        <v>31.786283095060153</v>
      </c>
      <c r="AL29" s="26">
        <v>418961924</v>
      </c>
      <c r="AM29" s="26">
        <v>112125539.35</v>
      </c>
      <c r="AN29" s="27">
        <f t="shared" si="4"/>
        <v>26.762703942041284</v>
      </c>
      <c r="AO29" s="26">
        <v>17956483</v>
      </c>
      <c r="AP29" s="26">
        <v>4569230.56</v>
      </c>
      <c r="AQ29" s="27">
        <f t="shared" si="5"/>
        <v>25.44613307628225</v>
      </c>
      <c r="AR29" s="26">
        <v>28179832</v>
      </c>
      <c r="AS29" s="26">
        <v>12221000</v>
      </c>
      <c r="AT29" s="27">
        <f t="shared" si="15"/>
        <v>43.367895167011646</v>
      </c>
      <c r="AU29" s="4">
        <v>49261</v>
      </c>
      <c r="AV29" s="4">
        <v>0</v>
      </c>
      <c r="AW29" s="5">
        <v>0</v>
      </c>
      <c r="AX29" s="26">
        <v>416766754</v>
      </c>
      <c r="AY29" s="26">
        <v>117073306.83</v>
      </c>
      <c r="AZ29" s="27">
        <f t="shared" si="16"/>
        <v>28.09084594833109</v>
      </c>
      <c r="BA29" s="26">
        <v>32993252</v>
      </c>
      <c r="BB29" s="26">
        <v>101000</v>
      </c>
      <c r="BC29" s="27">
        <f t="shared" si="17"/>
        <v>0.3061232036175155</v>
      </c>
      <c r="BD29" s="19"/>
      <c r="BE29" s="19"/>
      <c r="BF29" s="19" t="e">
        <f t="shared" si="18"/>
        <v>#DIV/0!</v>
      </c>
      <c r="BG29" s="27">
        <v>27625733</v>
      </c>
      <c r="BH29" s="27">
        <v>9300000</v>
      </c>
      <c r="BI29" s="27">
        <f t="shared" si="19"/>
        <v>33.66426512556246</v>
      </c>
      <c r="BJ29" s="5">
        <v>10994</v>
      </c>
      <c r="BK29" s="5">
        <v>0</v>
      </c>
      <c r="BL29" s="5">
        <f t="shared" si="20"/>
        <v>0</v>
      </c>
      <c r="BM29" s="5">
        <f t="shared" si="6"/>
        <v>2113036309.79</v>
      </c>
      <c r="BN29" s="5">
        <f t="shared" si="7"/>
        <v>552593086.71</v>
      </c>
      <c r="BO29" s="5">
        <f>BN29/BM29*100</f>
        <v>26.15161339867929</v>
      </c>
    </row>
    <row r="30" spans="1:67" ht="12.75">
      <c r="A30" s="3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4">
        <v>16745565</v>
      </c>
      <c r="L30" s="4">
        <v>4879577</v>
      </c>
      <c r="M30" s="5">
        <f>L30/K30*100</f>
        <v>29.139518433686774</v>
      </c>
      <c r="N30" s="5">
        <v>1822100</v>
      </c>
      <c r="O30" s="5">
        <v>525668.8</v>
      </c>
      <c r="P30" s="5">
        <f t="shared" si="10"/>
        <v>28.849613083804403</v>
      </c>
      <c r="Q30" s="4">
        <v>1208145282</v>
      </c>
      <c r="R30" s="4">
        <v>287888376.75</v>
      </c>
      <c r="S30" s="5">
        <f t="shared" si="11"/>
        <v>23.828953441213706</v>
      </c>
      <c r="T30" s="4">
        <v>1725910822</v>
      </c>
      <c r="U30" s="4">
        <v>436477500</v>
      </c>
      <c r="V30" s="5">
        <f>U30/T30*100</f>
        <v>25.28969019930046</v>
      </c>
      <c r="W30" s="4">
        <v>5521522</v>
      </c>
      <c r="X30" s="4">
        <v>1238202</v>
      </c>
      <c r="Y30" s="5">
        <f t="shared" si="13"/>
        <v>22.425012523720813</v>
      </c>
      <c r="Z30" s="4">
        <v>17245715</v>
      </c>
      <c r="AA30" s="4">
        <v>2801600</v>
      </c>
      <c r="AB30" s="5">
        <f t="shared" si="3"/>
        <v>16.2451948208584</v>
      </c>
      <c r="AC30" s="5">
        <v>5571168</v>
      </c>
      <c r="AD30" s="5">
        <v>0</v>
      </c>
      <c r="AE30" s="5">
        <f t="shared" si="14"/>
        <v>0</v>
      </c>
      <c r="AF30" s="4">
        <v>750573</v>
      </c>
      <c r="AG30" s="5">
        <v>596300</v>
      </c>
      <c r="AH30" s="5">
        <v>0</v>
      </c>
      <c r="AI30" s="27">
        <v>22234423</v>
      </c>
      <c r="AJ30" s="27">
        <v>7028700</v>
      </c>
      <c r="AK30" s="27">
        <f>AJ30/AI30*100</f>
        <v>31.611794018670956</v>
      </c>
      <c r="AL30" s="26">
        <v>1260024363</v>
      </c>
      <c r="AM30" s="26">
        <v>302406865.37</v>
      </c>
      <c r="AN30" s="27">
        <f t="shared" si="4"/>
        <v>24.000080811929507</v>
      </c>
      <c r="AO30" s="26">
        <v>22328436</v>
      </c>
      <c r="AP30" s="26">
        <v>2172996.62</v>
      </c>
      <c r="AQ30" s="27">
        <f t="shared" si="5"/>
        <v>9.731969673111006</v>
      </c>
      <c r="AR30" s="26">
        <v>69535537</v>
      </c>
      <c r="AS30" s="26">
        <v>21715000</v>
      </c>
      <c r="AT30" s="27">
        <f t="shared" si="15"/>
        <v>31.228636373369778</v>
      </c>
      <c r="AU30" s="4">
        <v>98525</v>
      </c>
      <c r="AV30" s="4">
        <v>20000</v>
      </c>
      <c r="AW30" s="5">
        <v>0</v>
      </c>
      <c r="AX30" s="26">
        <v>1164601068</v>
      </c>
      <c r="AY30" s="26">
        <v>396159993.45</v>
      </c>
      <c r="AZ30" s="27">
        <f t="shared" si="16"/>
        <v>34.01679805517747</v>
      </c>
      <c r="BA30" s="26">
        <v>91550182</v>
      </c>
      <c r="BB30" s="26">
        <v>202650</v>
      </c>
      <c r="BC30" s="27">
        <f t="shared" si="17"/>
        <v>0.22135401107121777</v>
      </c>
      <c r="BD30" s="20"/>
      <c r="BE30" s="20"/>
      <c r="BF30" s="19" t="e">
        <f t="shared" si="18"/>
        <v>#DIV/0!</v>
      </c>
      <c r="BG30" s="27">
        <v>95456877</v>
      </c>
      <c r="BH30" s="27">
        <v>25807282</v>
      </c>
      <c r="BI30" s="27">
        <f t="shared" si="19"/>
        <v>27.03553982810479</v>
      </c>
      <c r="BJ30" s="5">
        <v>11878</v>
      </c>
      <c r="BK30" s="5">
        <v>0</v>
      </c>
      <c r="BL30" s="5">
        <f t="shared" si="20"/>
        <v>0</v>
      </c>
      <c r="BM30" s="5">
        <f t="shared" si="6"/>
        <v>5707554036</v>
      </c>
      <c r="BN30" s="5">
        <f t="shared" si="7"/>
        <v>1489920711.99</v>
      </c>
      <c r="BO30" s="5">
        <f t="shared" si="8"/>
        <v>26.104364542016228</v>
      </c>
    </row>
    <row r="31" spans="1:67" ht="12.75">
      <c r="A31" s="3" t="s">
        <v>42</v>
      </c>
      <c r="B31" s="5"/>
      <c r="C31" s="5"/>
      <c r="D31" s="5"/>
      <c r="E31" s="5">
        <v>49309408</v>
      </c>
      <c r="F31" s="5">
        <v>0</v>
      </c>
      <c r="G31" s="5">
        <v>0</v>
      </c>
      <c r="H31" s="5">
        <v>383125</v>
      </c>
      <c r="I31" s="5">
        <v>0</v>
      </c>
      <c r="J31" s="5"/>
      <c r="K31" s="4"/>
      <c r="L31" s="4"/>
      <c r="M31" s="5"/>
      <c r="N31" s="5">
        <v>450527.25</v>
      </c>
      <c r="O31" s="5">
        <v>0</v>
      </c>
      <c r="P31" s="5"/>
      <c r="Q31" s="4">
        <v>3662368.94</v>
      </c>
      <c r="R31" s="4">
        <v>0</v>
      </c>
      <c r="S31" s="5"/>
      <c r="T31" s="4">
        <v>19150587</v>
      </c>
      <c r="U31" s="4">
        <v>0</v>
      </c>
      <c r="V31" s="5"/>
      <c r="W31" s="4">
        <v>1106960</v>
      </c>
      <c r="X31" s="4">
        <v>0</v>
      </c>
      <c r="Y31" s="5"/>
      <c r="Z31" s="4">
        <v>2685840</v>
      </c>
      <c r="AA31" s="4">
        <v>0</v>
      </c>
      <c r="AB31" s="5"/>
      <c r="AC31" s="5"/>
      <c r="AD31" s="5"/>
      <c r="AE31" s="5"/>
      <c r="AF31" s="4"/>
      <c r="AG31" s="5"/>
      <c r="AH31" s="5"/>
      <c r="AI31" s="27">
        <v>11508364</v>
      </c>
      <c r="AJ31" s="27">
        <v>0</v>
      </c>
      <c r="AK31" s="27"/>
      <c r="AL31" s="26">
        <v>176561989</v>
      </c>
      <c r="AM31" s="26">
        <v>0</v>
      </c>
      <c r="AN31" s="27"/>
      <c r="AO31" s="26">
        <v>20641335</v>
      </c>
      <c r="AP31" s="26">
        <v>0</v>
      </c>
      <c r="AQ31" s="27"/>
      <c r="AR31" s="26">
        <v>12740430</v>
      </c>
      <c r="AS31" s="26">
        <v>0</v>
      </c>
      <c r="AT31" s="27"/>
      <c r="AU31" s="4">
        <v>134820</v>
      </c>
      <c r="AV31" s="4">
        <v>0</v>
      </c>
      <c r="AW31" s="5"/>
      <c r="AX31" s="26">
        <v>209585349.46</v>
      </c>
      <c r="AY31" s="26">
        <v>0</v>
      </c>
      <c r="AZ31" s="27"/>
      <c r="BA31" s="26">
        <v>14836029</v>
      </c>
      <c r="BB31" s="26">
        <v>0</v>
      </c>
      <c r="BC31" s="27"/>
      <c r="BD31" s="20"/>
      <c r="BE31" s="20"/>
      <c r="BF31" s="19"/>
      <c r="BG31" s="27">
        <v>16571926</v>
      </c>
      <c r="BH31" s="27">
        <v>0</v>
      </c>
      <c r="BI31" s="27"/>
      <c r="BJ31" s="5"/>
      <c r="BK31" s="5"/>
      <c r="BL31" s="5"/>
      <c r="BM31" s="5">
        <f t="shared" si="6"/>
        <v>539329058.65</v>
      </c>
      <c r="BN31" s="5">
        <f t="shared" si="7"/>
        <v>0</v>
      </c>
      <c r="BO31" s="5">
        <f t="shared" si="8"/>
        <v>0</v>
      </c>
    </row>
    <row r="32" spans="1:70" s="11" customFormat="1" ht="12" customHeight="1">
      <c r="A32" s="9" t="s">
        <v>37</v>
      </c>
      <c r="B32" s="7">
        <f>SUM(B5:B31)</f>
        <v>33663000</v>
      </c>
      <c r="C32" s="7">
        <f>SUM(C5:C31)</f>
        <v>4600763.48</v>
      </c>
      <c r="D32" s="7">
        <f>C32/B32*100</f>
        <v>13.667122597510623</v>
      </c>
      <c r="E32" s="7">
        <f>SUM(E5:E31)</f>
        <v>986188141</v>
      </c>
      <c r="F32" s="7">
        <f>SUM(F5:F31)</f>
        <v>234352665</v>
      </c>
      <c r="G32" s="7">
        <f>F32/E32*100</f>
        <v>23.76348439582382</v>
      </c>
      <c r="H32" s="7">
        <f>SUM(H5:H31)</f>
        <v>19156084</v>
      </c>
      <c r="I32" s="7">
        <f>SUM(I5:I31)</f>
        <v>4841000</v>
      </c>
      <c r="J32" s="7">
        <f>I32/H32*100</f>
        <v>25.271344602581614</v>
      </c>
      <c r="K32" s="7">
        <f>SUM(K5:K30)</f>
        <v>44928132</v>
      </c>
      <c r="L32" s="7">
        <f>SUM(L5:L30)</f>
        <v>12127123.59</v>
      </c>
      <c r="M32" s="7">
        <f>L32/K32*100</f>
        <v>26.992271991188062</v>
      </c>
      <c r="N32" s="7">
        <f>SUM(N5:N31)</f>
        <v>13943860</v>
      </c>
      <c r="O32" s="7">
        <f>SUM(O5:O31)</f>
        <v>3038091.25</v>
      </c>
      <c r="P32" s="14">
        <f>O32/N32*100</f>
        <v>21.78802175294359</v>
      </c>
      <c r="Q32" s="7">
        <f>SUM(Q5:Q31)</f>
        <v>3019141881.94</v>
      </c>
      <c r="R32" s="7">
        <f>SUM(R5:R31)</f>
        <v>728485412</v>
      </c>
      <c r="S32" s="14">
        <f t="shared" si="11"/>
        <v>24.128889614551653</v>
      </c>
      <c r="T32" s="7">
        <f>SUM(T5:T31)</f>
        <v>6232927450</v>
      </c>
      <c r="U32" s="7">
        <f>SUM(U5:U31)</f>
        <v>1561949057.7399998</v>
      </c>
      <c r="V32" s="14">
        <f>U32/T32*100</f>
        <v>25.05963803156412</v>
      </c>
      <c r="W32" s="7">
        <f>SUM(W5:W31)</f>
        <v>22139210</v>
      </c>
      <c r="X32" s="7">
        <f>SUM(X5:X31)</f>
        <v>4721208</v>
      </c>
      <c r="Y32" s="7">
        <f>X32/W32*100</f>
        <v>21.325096965971234</v>
      </c>
      <c r="Z32" s="7">
        <f>SUM(Z5:Z31)</f>
        <v>53716830</v>
      </c>
      <c r="AA32" s="7">
        <f>SUM(AA5:AA31)</f>
        <v>9543073.24</v>
      </c>
      <c r="AB32" s="7">
        <f>AA32/Z32*100</f>
        <v>17.765518255637943</v>
      </c>
      <c r="AC32" s="15">
        <f>SUM(AC5:AC31)</f>
        <v>15872200</v>
      </c>
      <c r="AD32" s="15">
        <f>SUM(AD5:AD31)</f>
        <v>0</v>
      </c>
      <c r="AE32" s="15">
        <f>AD32/AC32*100</f>
        <v>0</v>
      </c>
      <c r="AF32" s="7">
        <f>SUM(AF5:AF30)</f>
        <v>2035584</v>
      </c>
      <c r="AG32" s="7">
        <f>SUM(AG5:AG30)</f>
        <v>753212</v>
      </c>
      <c r="AH32" s="7">
        <v>0</v>
      </c>
      <c r="AI32" s="7">
        <f>SUM(AI5:AI31)</f>
        <v>230167282</v>
      </c>
      <c r="AJ32" s="7">
        <f>SUM(AJ5:AJ31)</f>
        <v>71463352.66</v>
      </c>
      <c r="AK32" s="14">
        <f>AJ32/AI32*100</f>
        <v>31.04844095956262</v>
      </c>
      <c r="AL32" s="7">
        <f>SUM(AL5:AL31)</f>
        <v>3584035033</v>
      </c>
      <c r="AM32" s="7">
        <f>SUM(AM5:AM31)</f>
        <v>896914371.2</v>
      </c>
      <c r="AN32" s="7">
        <f t="shared" si="4"/>
        <v>25.02526797148079</v>
      </c>
      <c r="AO32" s="7">
        <f>SUM(AO5:AO31)</f>
        <v>412826700</v>
      </c>
      <c r="AP32" s="7">
        <f>SUM(AP5:AP31)</f>
        <v>95687423.79000004</v>
      </c>
      <c r="AQ32" s="7">
        <f>AP32/AO32*100</f>
        <v>23.178593775547956</v>
      </c>
      <c r="AR32" s="7">
        <f>SUM(AR5:AR31)</f>
        <v>254808625</v>
      </c>
      <c r="AS32" s="7">
        <f>SUM(AS5:AS31)</f>
        <v>83936380</v>
      </c>
      <c r="AT32" s="7">
        <f>AS32/AR32*100</f>
        <v>32.940949310487426</v>
      </c>
      <c r="AU32" s="7">
        <f>SUM(AU5:AU31)</f>
        <v>2696406</v>
      </c>
      <c r="AV32" s="7">
        <f>SUM(AV5:AV31)</f>
        <v>361024.5</v>
      </c>
      <c r="AW32" s="7">
        <f t="shared" si="21"/>
        <v>13.38910015776556</v>
      </c>
      <c r="AX32" s="7">
        <f>SUM(AX5:AX31)</f>
        <v>4507157537.46</v>
      </c>
      <c r="AY32" s="7">
        <f>SUM(AY5:AY31)</f>
        <v>1253436518.1399999</v>
      </c>
      <c r="AZ32" s="7">
        <f t="shared" si="16"/>
        <v>27.809911406965632</v>
      </c>
      <c r="BA32" s="7">
        <f>SUM(BA5:BA31)</f>
        <v>296720583</v>
      </c>
      <c r="BB32" s="7">
        <f>SUM(BB5:BB31)</f>
        <v>3940347</v>
      </c>
      <c r="BC32" s="7">
        <f>BB32/BA32*100</f>
        <v>1.3279655088841613</v>
      </c>
      <c r="BD32" s="21">
        <f>SUM(BD5:BD31)</f>
        <v>0</v>
      </c>
      <c r="BE32" s="21">
        <f>SUM(BE5:BE31)</f>
        <v>0</v>
      </c>
      <c r="BF32" s="22" t="e">
        <f t="shared" si="18"/>
        <v>#DIV/0!</v>
      </c>
      <c r="BG32" s="7">
        <f>SUM(BG5:BG31)</f>
        <v>380528163</v>
      </c>
      <c r="BH32" s="7">
        <f>SUM(BH5:BH31)</f>
        <v>95895869.17</v>
      </c>
      <c r="BI32" s="14">
        <f>BH32/BG32*100</f>
        <v>25.20072848589659</v>
      </c>
      <c r="BJ32" s="7">
        <f>SUM(BJ5:BJ30)</f>
        <v>91800</v>
      </c>
      <c r="BK32" s="7">
        <f>SUM(BK5:BK30)</f>
        <v>0</v>
      </c>
      <c r="BL32" s="14">
        <f t="shared" si="20"/>
        <v>0</v>
      </c>
      <c r="BM32" s="15">
        <f>SUM(BM5:BM31)</f>
        <v>20112744502.4</v>
      </c>
      <c r="BN32" s="15">
        <f>SUM(BN5:BN31)</f>
        <v>5066046892.76</v>
      </c>
      <c r="BO32" s="7">
        <f t="shared" si="8"/>
        <v>25.188242669494866</v>
      </c>
      <c r="BP32" s="10"/>
      <c r="BQ32" s="10"/>
      <c r="BR32" s="10"/>
    </row>
    <row r="33" spans="53:69" ht="12.75">
      <c r="BA33" s="1"/>
      <c r="BB33" s="1"/>
      <c r="BD33" s="23"/>
      <c r="BE33" s="23"/>
      <c r="BM33" s="1"/>
      <c r="BN33" s="1"/>
      <c r="BQ33" s="1"/>
    </row>
  </sheetData>
  <sheetProtection/>
  <mergeCells count="25">
    <mergeCell ref="AF3:AH3"/>
    <mergeCell ref="A1:BO1"/>
    <mergeCell ref="AU3:AW3"/>
    <mergeCell ref="AX3:AZ3"/>
    <mergeCell ref="BD3:BF3"/>
    <mergeCell ref="A3:A4"/>
    <mergeCell ref="Q3:S3"/>
    <mergeCell ref="AL3:AN3"/>
    <mergeCell ref="BM3:BO3"/>
    <mergeCell ref="BA3:BC3"/>
    <mergeCell ref="BJ3:BL3"/>
    <mergeCell ref="AR3:AT3"/>
    <mergeCell ref="AO3:AQ3"/>
    <mergeCell ref="AI3:AK3"/>
    <mergeCell ref="BG3:BI3"/>
    <mergeCell ref="B2:AN2"/>
    <mergeCell ref="E3:G3"/>
    <mergeCell ref="B3:D3"/>
    <mergeCell ref="H3:J3"/>
    <mergeCell ref="K3:M3"/>
    <mergeCell ref="N3:P3"/>
    <mergeCell ref="T3:V3"/>
    <mergeCell ref="W3:Y3"/>
    <mergeCell ref="Z3:AB3"/>
    <mergeCell ref="AC3:AE3"/>
  </mergeCells>
  <printOptions/>
  <pageMargins left="0" right="0" top="0" bottom="0" header="0" footer="0"/>
  <pageSetup fitToWidth="6" horizontalDpi="600" verticalDpi="600" orientation="landscape" paperSize="9" scale="73" r:id="rId1"/>
  <colBreaks count="1" manualBreakCount="1"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Pirogov DV.</cp:lastModifiedBy>
  <cp:lastPrinted>2018-05-30T07:01:04Z</cp:lastPrinted>
  <dcterms:created xsi:type="dcterms:W3CDTF">2014-03-20T11:05:03Z</dcterms:created>
  <dcterms:modified xsi:type="dcterms:W3CDTF">2021-06-29T12:00:20Z</dcterms:modified>
  <cp:category/>
  <cp:version/>
  <cp:contentType/>
  <cp:contentStatus/>
</cp:coreProperties>
</file>